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  <sheet name="prva godina studija" sheetId="2" r:id="rId2"/>
  </sheets>
  <definedNames>
    <definedName name="Prosek">'Više godine'!#REF!</definedName>
    <definedName name="ytt">'Više godine'!$B$2:$B$65514</definedName>
  </definedNames>
  <calcPr fullCalcOnLoad="1"/>
</workbook>
</file>

<file path=xl/sharedStrings.xml><?xml version="1.0" encoding="utf-8"?>
<sst xmlns="http://schemas.openxmlformats.org/spreadsheetml/2006/main" count="358" uniqueCount="154">
  <si>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</si>
  <si>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</si>
  <si>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</si>
  <si>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</si>
  <si>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</si>
  <si>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</si>
  <si>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</si>
  <si>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</si>
  <si>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</si>
  <si>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</si>
  <si>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 xml:space="preserve"> </t>
  </si>
  <si>
    <t xml:space="preserve">   ČLANOVI KOMISIJE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</si>
  <si>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</si>
  <si>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</si>
  <si>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</si>
  <si>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</si>
  <si>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</si>
  <si>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</si>
  <si>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</si>
  <si>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</si>
  <si>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</si>
  <si>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</si>
  <si>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</si>
  <si>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</si>
  <si>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</si>
  <si>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</si>
  <si>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</si>
  <si>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</si>
  <si>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t>I</t>
  </si>
  <si>
    <t>Mladenov Z. Marta</t>
  </si>
  <si>
    <t>III</t>
  </si>
  <si>
    <t>B</t>
  </si>
  <si>
    <t>Dragan Milić, član            ______________________________</t>
  </si>
  <si>
    <t>Upisana godina studija šk. 2016/2017</t>
  </si>
  <si>
    <t>Prosecna mesecna primanja po clanu domacinstva za period januar-jun 2016</t>
  </si>
  <si>
    <t>Manoilov S. Maja</t>
  </si>
  <si>
    <t>Stojadinov V. Snežana</t>
  </si>
  <si>
    <t>Kolev N. Anđela</t>
  </si>
  <si>
    <t>Veličkov G. Saša</t>
  </si>
  <si>
    <t>II</t>
  </si>
  <si>
    <t>Kotev M. Boris</t>
  </si>
  <si>
    <t>IV</t>
  </si>
  <si>
    <t>Stamenov D. Darko</t>
  </si>
  <si>
    <t>Kirkov M. Tijana</t>
  </si>
  <si>
    <t>S</t>
  </si>
  <si>
    <t>Angelov D. Dragana</t>
  </si>
  <si>
    <t>Nenov G. Anđela</t>
  </si>
  <si>
    <t>Ilić G. Tanja</t>
  </si>
  <si>
    <t>Stojanov I. Dimitrije</t>
  </si>
  <si>
    <t>Petrov I. Tijana</t>
  </si>
  <si>
    <t>Panić M. Milan</t>
  </si>
  <si>
    <t>Ivanov R. Jovana</t>
  </si>
  <si>
    <t>Januar-jun 2016.god.</t>
  </si>
  <si>
    <t>Stefanov V. Milica</t>
  </si>
  <si>
    <r>
      <t>od svih</t>
    </r>
    <r>
      <rPr>
        <b/>
        <sz val="10"/>
        <color indexed="8"/>
        <rFont val="Arial"/>
        <family val="2"/>
      </rPr>
      <t xml:space="preserve"> </t>
    </r>
  </si>
  <si>
    <t>Gigov D. Andriana</t>
  </si>
  <si>
    <t>Stoilkov. I. Brigita</t>
  </si>
  <si>
    <t>Kostov S. Oliver</t>
  </si>
  <si>
    <t>Petrov S. Teodora</t>
  </si>
  <si>
    <t>Gogov S. Saša</t>
  </si>
  <si>
    <t>Andonov D. Ivana</t>
  </si>
  <si>
    <t>Kocev M. Nikola</t>
  </si>
  <si>
    <t>Cvetkov J. Marko</t>
  </si>
  <si>
    <t>Golubov D. Danilo</t>
  </si>
  <si>
    <t>Rangelov V. Damjan</t>
  </si>
  <si>
    <t>Pejčev V. Emanuela</t>
  </si>
  <si>
    <t>Golubov D. Sanja</t>
  </si>
  <si>
    <t>Petrov Ć. Bojan</t>
  </si>
  <si>
    <t>Aleksov N. Elizabeta</t>
  </si>
  <si>
    <t>Lekov B. Monika</t>
  </si>
  <si>
    <t>VI</t>
  </si>
  <si>
    <t>Sotirov V. Marija</t>
  </si>
  <si>
    <t>Tomov M. Milan</t>
  </si>
  <si>
    <t>Sokolov T. Marija</t>
  </si>
  <si>
    <t>Sokolov T. Jelena</t>
  </si>
  <si>
    <t>V</t>
  </si>
  <si>
    <t>Momčilov M. Katarina</t>
  </si>
  <si>
    <t>Kirov I. Jovana</t>
  </si>
  <si>
    <t>Gerov I. Silvija</t>
  </si>
  <si>
    <t>Kostov P. Julije</t>
  </si>
  <si>
    <t>Mitov J. Denis</t>
  </si>
  <si>
    <t>Gocev Lj. Valentina</t>
  </si>
  <si>
    <t>Aleksov V. Strahinja</t>
  </si>
  <si>
    <t>Jovanović S. Darko</t>
  </si>
  <si>
    <t>Rangelov G. Miljana</t>
  </si>
  <si>
    <t>Zlatkov N. Milica</t>
  </si>
  <si>
    <t>Vasov B. Vanja</t>
  </si>
  <si>
    <t>Đorđev P. Sanja</t>
  </si>
  <si>
    <t>Tomov A. Rade</t>
  </si>
  <si>
    <t>Kostov B. Nenad</t>
  </si>
  <si>
    <t>Arsov I. Boris</t>
  </si>
  <si>
    <t>Pejčev R. Nadica</t>
  </si>
  <si>
    <t>Đigov M. Željko</t>
  </si>
  <si>
    <t>Krstev P. Teodora</t>
  </si>
  <si>
    <t>Pešić B. Jelena</t>
  </si>
  <si>
    <t>Stoilkov S. Jelena</t>
  </si>
  <si>
    <t>Petrov Lj. Snežana</t>
  </si>
  <si>
    <t>Đorđević B. Kristina</t>
  </si>
  <si>
    <t>Dončev M. Andrija</t>
  </si>
  <si>
    <t>Mančev Lj. Ivana</t>
  </si>
  <si>
    <t>Todorov I. Toni</t>
  </si>
  <si>
    <t>Todorov I. Katarina</t>
  </si>
  <si>
    <t>Todorov S. Marija</t>
  </si>
  <si>
    <t>Krstev T. Valentina</t>
  </si>
  <si>
    <t>Stojčev N. Aleksandar</t>
  </si>
  <si>
    <t>Zlatanov D. Nikola</t>
  </si>
  <si>
    <t>PRELIMINARNA RANG LISTA
ZA DODELU STUDENTSKIH STIPENDIJA ŠKOLSKE 2016/2017 god.</t>
  </si>
  <si>
    <t>Simeonov S. Boris</t>
  </si>
  <si>
    <t>Aleksandrov S. Simona</t>
  </si>
  <si>
    <t>Sredojević R. Dušan</t>
  </si>
  <si>
    <t>Dimitrov I. Jovana</t>
  </si>
  <si>
    <t>apsolvent</t>
  </si>
  <si>
    <t>Todorov G. Vladimir</t>
  </si>
  <si>
    <t>Velkov Z. Marko</t>
  </si>
  <si>
    <t>Ivanov V. Tijana</t>
  </si>
  <si>
    <t>Veličkov D. Teodora</t>
  </si>
  <si>
    <t>Todorov C. Bojan</t>
  </si>
  <si>
    <t>Jotev N. Darko</t>
  </si>
  <si>
    <t>Mitov S. Aleksandar</t>
  </si>
  <si>
    <t>Stojanov I. Sandra</t>
  </si>
  <si>
    <t>Delčev V. Marija</t>
  </si>
  <si>
    <t>Dimitrov S. Saša</t>
  </si>
  <si>
    <t>Milošev D. Branislav</t>
  </si>
  <si>
    <t>Mančev S. Martina</t>
  </si>
  <si>
    <t>Todorov C. Natalija</t>
  </si>
  <si>
    <t>Andov Ć. Jovana</t>
  </si>
  <si>
    <t>Vojinović D. Helena</t>
  </si>
  <si>
    <t>Tošev I. Aleksandra</t>
  </si>
  <si>
    <t>Petrov Z. Dejan</t>
  </si>
  <si>
    <t>Stojanov T. Marjana</t>
  </si>
  <si>
    <t>Marković P. Stefan</t>
  </si>
  <si>
    <t>Mladenov D. Anđela</t>
  </si>
  <si>
    <t>Mladenov D. Sara</t>
  </si>
  <si>
    <t>Gligorov E. Aleksandar</t>
  </si>
  <si>
    <t>Jovanović P. Petra</t>
  </si>
  <si>
    <t>Stanojev Z. Kristina</t>
  </si>
  <si>
    <t>Stanojev Z. Nikola</t>
  </si>
  <si>
    <t>Josifov D. Bojana</t>
  </si>
  <si>
    <t>Dimitrov R. Maja</t>
  </si>
  <si>
    <t>Dimitrovgrad</t>
  </si>
  <si>
    <t>PRELIMINARNA RANG LISTA ZA DODELU  STUDENTSKIH STIPENDIJA  ŠKOLSKE 2016/2017 GODINE ZA I GODINU STUDIJA</t>
  </si>
  <si>
    <t>Gigov I. Aleksandra</t>
  </si>
  <si>
    <t>Videnov S. Kristina</t>
  </si>
  <si>
    <t>Petrov G. Nenad</t>
  </si>
  <si>
    <t>Petrov G. Aleksandar</t>
  </si>
  <si>
    <t>Kolev D. Dušan</t>
  </si>
  <si>
    <t>Nikolov N. Dragana</t>
  </si>
  <si>
    <t>nepotpuna dokumentacija</t>
  </si>
  <si>
    <t>Stankov S. Ivana</t>
  </si>
  <si>
    <t>Dejan Milev , predsednik___________________</t>
  </si>
  <si>
    <t>Jovanka Petrov, član ______________________</t>
  </si>
  <si>
    <t>Dragan Milić, član  ________________________</t>
  </si>
  <si>
    <t>Dejan Milev, predsednik   ______________________________</t>
  </si>
  <si>
    <t>Jovanka Petrov, član  _________________________________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</si>
</sst>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Din-81A];[Red]\-#,##0.00\ [$Din-81A]"/>
  </numFmts>
  <fonts count="51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27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36" borderId="10" xfId="0" applyFont="1" applyFill="1" applyBorder="1" applyAlignment="1">
      <alignment horizontal="center"/>
    </xf>
    <xf numFmtId="2" fontId="46" fillId="36" borderId="10" xfId="0" applyNumberFormat="1" applyFont="1" applyFill="1" applyBorder="1" applyAlignment="1">
      <alignment/>
    </xf>
    <xf numFmtId="0" fontId="46" fillId="36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9" fillId="33" borderId="12" xfId="0" applyFont="1" applyFill="1" applyBorder="1" applyAlignment="1">
      <alignment horizontal="center"/>
    </xf>
    <xf numFmtId="0" fontId="47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2" fontId="5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2" fontId="5" fillId="4" borderId="10" xfId="0" applyNumberFormat="1" applyFont="1" applyFill="1" applyBorder="1" applyAlignment="1">
      <alignment horizontal="right" vertical="center" wrapText="1"/>
    </xf>
    <xf numFmtId="0" fontId="5" fillId="4" borderId="28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 horizontal="right"/>
    </xf>
    <xf numFmtId="0" fontId="0" fillId="35" borderId="30" xfId="0" applyFont="1" applyFill="1" applyBorder="1" applyAlignment="1">
      <alignment horizontal="right" vertical="center"/>
    </xf>
    <xf numFmtId="0" fontId="0" fillId="35" borderId="30" xfId="0" applyFont="1" applyFill="1" applyBorder="1" applyAlignment="1">
      <alignment horizontal="right"/>
    </xf>
    <xf numFmtId="0" fontId="5" fillId="4" borderId="31" xfId="0" applyFont="1" applyFill="1" applyBorder="1" applyAlignment="1">
      <alignment/>
    </xf>
    <xf numFmtId="0" fontId="5" fillId="4" borderId="31" xfId="0" applyFont="1" applyFill="1" applyBorder="1" applyAlignment="1">
      <alignment horizontal="center"/>
    </xf>
    <xf numFmtId="2" fontId="5" fillId="4" borderId="31" xfId="0" applyNumberFormat="1" applyFont="1" applyFill="1" applyBorder="1" applyAlignment="1">
      <alignment/>
    </xf>
    <xf numFmtId="2" fontId="5" fillId="4" borderId="31" xfId="0" applyNumberFormat="1" applyFont="1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172" fontId="2" fillId="0" borderId="0" xfId="58" applyFont="1" applyFill="1" applyBorder="1" applyAlignment="1" applyProtection="1">
      <alignment horizontal="center" vertical="center" wrapText="1"/>
      <protection/>
    </xf>
    <xf numFmtId="172" fontId="3" fillId="33" borderId="32" xfId="58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/>
    </xf>
    <xf numFmtId="2" fontId="50" fillId="4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0" fillId="4" borderId="10" xfId="0" applyFont="1" applyFill="1" applyBorder="1" applyAlignment="1">
      <alignment/>
    </xf>
    <xf numFmtId="2" fontId="0" fillId="4" borderId="10" xfId="0" applyNumberFormat="1" applyFont="1" applyFill="1" applyBorder="1" applyAlignment="1">
      <alignment horizontal="right"/>
    </xf>
    <xf numFmtId="2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50" fillId="4" borderId="10" xfId="0" applyFont="1" applyFill="1" applyBorder="1" applyAlignment="1">
      <alignment horizontal="center"/>
    </xf>
    <xf numFmtId="0" fontId="47" fillId="4" borderId="1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2" fontId="50" fillId="0" borderId="30" xfId="0" applyNumberFormat="1" applyFon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ont="1" applyFill="1" applyBorder="1" applyAlignment="1">
      <alignment horizontal="center"/>
    </xf>
    <xf numFmtId="2" fontId="50" fillId="4" borderId="31" xfId="0" applyNumberFormat="1" applyFont="1" applyFill="1" applyBorder="1" applyAlignment="1">
      <alignment/>
    </xf>
    <xf numFmtId="2" fontId="0" fillId="4" borderId="31" xfId="0" applyNumberFormat="1" applyFill="1" applyBorder="1" applyAlignment="1">
      <alignment/>
    </xf>
    <xf numFmtId="0" fontId="0" fillId="4" borderId="31" xfId="0" applyFont="1" applyFill="1" applyBorder="1" applyAlignment="1">
      <alignment/>
    </xf>
    <xf numFmtId="2" fontId="0" fillId="4" borderId="31" xfId="0" applyNumberFormat="1" applyFont="1" applyFill="1" applyBorder="1" applyAlignment="1">
      <alignment horizontal="right"/>
    </xf>
    <xf numFmtId="2" fontId="0" fillId="4" borderId="31" xfId="0" applyNumberFormat="1" applyFont="1" applyFill="1" applyBorder="1" applyAlignment="1">
      <alignment/>
    </xf>
    <xf numFmtId="0" fontId="0" fillId="4" borderId="31" xfId="0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20" zoomScaleNormal="120" zoomScalePageLayoutView="0" workbookViewId="0" topLeftCell="A58">
      <selection activeCell="F85" sqref="F85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8.7109375" style="0" customWidth="1"/>
    <col min="6" max="6" width="11.8515625" style="0" customWidth="1"/>
    <col min="9" max="9" width="8.421875" style="0" customWidth="1"/>
    <col min="10" max="10" width="11.421875" style="44" customWidth="1"/>
    <col min="11" max="11" width="12.28125" style="44" customWidth="1"/>
    <col min="12" max="12" width="11.28125" style="0" customWidth="1"/>
  </cols>
  <sheetData>
    <row r="1" spans="1:12" ht="40.5" customHeight="1">
      <c r="A1" s="122" t="s">
        <v>106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2"/>
    </row>
    <row r="2" spans="1:12" ht="17.25" customHeight="1">
      <c r="A2" s="123" t="s">
        <v>0</v>
      </c>
      <c r="B2" s="124" t="s">
        <v>1</v>
      </c>
      <c r="C2" s="124" t="s">
        <v>2</v>
      </c>
      <c r="D2" s="125" t="s">
        <v>33</v>
      </c>
      <c r="E2" s="125" t="s">
        <v>3</v>
      </c>
      <c r="F2" s="125" t="s">
        <v>34</v>
      </c>
      <c r="G2" s="126" t="s">
        <v>4</v>
      </c>
      <c r="H2" s="126"/>
      <c r="I2" s="125" t="s">
        <v>5</v>
      </c>
      <c r="J2" s="125" t="s">
        <v>6</v>
      </c>
      <c r="K2" s="126" t="s">
        <v>7</v>
      </c>
      <c r="L2" s="2"/>
    </row>
    <row r="3" spans="1:12" ht="18.75" customHeight="1">
      <c r="A3" s="123"/>
      <c r="B3" s="123"/>
      <c r="C3" s="123"/>
      <c r="D3" s="125"/>
      <c r="E3" s="125"/>
      <c r="F3" s="125"/>
      <c r="G3" s="126"/>
      <c r="H3" s="126"/>
      <c r="I3" s="125"/>
      <c r="J3" s="125"/>
      <c r="K3" s="126"/>
      <c r="L3" s="2"/>
    </row>
    <row r="4" spans="1:12" ht="18" customHeight="1">
      <c r="A4" s="123"/>
      <c r="B4" s="123"/>
      <c r="C4" s="123"/>
      <c r="D4" s="125"/>
      <c r="E4" s="125"/>
      <c r="F4" s="125"/>
      <c r="G4" s="125" t="s">
        <v>8</v>
      </c>
      <c r="H4" s="125" t="s">
        <v>9</v>
      </c>
      <c r="I4" s="125"/>
      <c r="J4" s="125"/>
      <c r="K4" s="126"/>
      <c r="L4" s="2"/>
    </row>
    <row r="5" spans="1:12" ht="29.25" customHeight="1">
      <c r="A5" s="123"/>
      <c r="B5" s="123"/>
      <c r="C5" s="123"/>
      <c r="D5" s="125"/>
      <c r="E5" s="125"/>
      <c r="F5" s="125"/>
      <c r="G5" s="125"/>
      <c r="H5" s="125"/>
      <c r="I5" s="125"/>
      <c r="J5" s="125"/>
      <c r="K5" s="126"/>
      <c r="L5" s="2"/>
    </row>
    <row r="6" spans="1:12" ht="12.75" customHeight="1">
      <c r="A6" s="99">
        <v>1</v>
      </c>
      <c r="B6" s="99">
        <v>91</v>
      </c>
      <c r="C6" s="99" t="s">
        <v>127</v>
      </c>
      <c r="D6" s="100" t="s">
        <v>70</v>
      </c>
      <c r="E6" s="101">
        <v>9.82</v>
      </c>
      <c r="F6" s="102">
        <v>0</v>
      </c>
      <c r="G6" s="101">
        <f aca="true" t="shared" si="0" ref="G6:G37">IF(LEFT(K6,1)="S",(E6-6)*18,(E6-3)*24)</f>
        <v>68.76</v>
      </c>
      <c r="H6" s="102">
        <f aca="true" t="shared" si="1" ref="H6:H37">(28-(IF(F6&gt;28000,28000,F6)/1000))</f>
        <v>28</v>
      </c>
      <c r="I6" s="101">
        <f aca="true" t="shared" si="2" ref="I6:I37">G6+H6</f>
        <v>96.76</v>
      </c>
      <c r="J6" s="103"/>
      <c r="K6" s="104" t="s">
        <v>44</v>
      </c>
      <c r="L6" s="2"/>
    </row>
    <row r="7" spans="1:12" ht="12.75" customHeight="1">
      <c r="A7" s="99">
        <v>2</v>
      </c>
      <c r="B7" s="99">
        <v>51</v>
      </c>
      <c r="C7" s="99" t="s">
        <v>85</v>
      </c>
      <c r="D7" s="100" t="s">
        <v>39</v>
      </c>
      <c r="E7" s="101">
        <v>5.8</v>
      </c>
      <c r="F7" s="105">
        <v>742.45</v>
      </c>
      <c r="G7" s="101">
        <f t="shared" si="0"/>
        <v>67.19999999999999</v>
      </c>
      <c r="H7" s="102">
        <f t="shared" si="1"/>
        <v>27.25755</v>
      </c>
      <c r="I7" s="101">
        <f t="shared" si="2"/>
        <v>94.45754999999998</v>
      </c>
      <c r="J7" s="106"/>
      <c r="K7" s="104" t="s">
        <v>31</v>
      </c>
      <c r="L7" s="2"/>
    </row>
    <row r="8" spans="1:12" ht="12.75" customHeight="1">
      <c r="A8" s="99">
        <v>3</v>
      </c>
      <c r="B8" s="99">
        <v>65</v>
      </c>
      <c r="C8" s="99" t="s">
        <v>101</v>
      </c>
      <c r="D8" s="100" t="s">
        <v>39</v>
      </c>
      <c r="E8" s="101">
        <v>5.6</v>
      </c>
      <c r="F8" s="101">
        <v>2443.62</v>
      </c>
      <c r="G8" s="101">
        <f t="shared" si="0"/>
        <v>62.39999999999999</v>
      </c>
      <c r="H8" s="102">
        <f t="shared" si="1"/>
        <v>25.55638</v>
      </c>
      <c r="I8" s="101">
        <f t="shared" si="2"/>
        <v>87.95638</v>
      </c>
      <c r="J8" s="106"/>
      <c r="K8" s="104" t="s">
        <v>31</v>
      </c>
      <c r="L8" s="2"/>
    </row>
    <row r="9" spans="1:12" ht="12.75" customHeight="1">
      <c r="A9" s="99">
        <v>4</v>
      </c>
      <c r="B9" s="99">
        <v>7</v>
      </c>
      <c r="C9" s="99" t="s">
        <v>42</v>
      </c>
      <c r="D9" s="100" t="s">
        <v>41</v>
      </c>
      <c r="E9" s="101">
        <v>5.47</v>
      </c>
      <c r="F9" s="101">
        <v>3.71</v>
      </c>
      <c r="G9" s="101">
        <f t="shared" si="0"/>
        <v>59.279999999999994</v>
      </c>
      <c r="H9" s="102">
        <f t="shared" si="1"/>
        <v>27.99629</v>
      </c>
      <c r="I9" s="101">
        <f t="shared" si="2"/>
        <v>87.27628999999999</v>
      </c>
      <c r="J9" s="104"/>
      <c r="K9" s="104" t="s">
        <v>31</v>
      </c>
      <c r="L9" s="2"/>
    </row>
    <row r="10" spans="1:12" ht="12.75" customHeight="1">
      <c r="A10" s="99">
        <v>5</v>
      </c>
      <c r="B10" s="99">
        <v>98</v>
      </c>
      <c r="C10" s="99" t="s">
        <v>133</v>
      </c>
      <c r="D10" s="100" t="s">
        <v>39</v>
      </c>
      <c r="E10" s="101">
        <v>5.63</v>
      </c>
      <c r="F10" s="102">
        <v>4708.06</v>
      </c>
      <c r="G10" s="101">
        <f t="shared" si="0"/>
        <v>63.12</v>
      </c>
      <c r="H10" s="102">
        <f t="shared" si="1"/>
        <v>23.29194</v>
      </c>
      <c r="I10" s="101">
        <f t="shared" si="2"/>
        <v>86.41194</v>
      </c>
      <c r="J10" s="104"/>
      <c r="K10" s="104" t="s">
        <v>31</v>
      </c>
      <c r="L10" s="3"/>
    </row>
    <row r="11" spans="1:12" ht="12.75" customHeight="1">
      <c r="A11" s="99">
        <v>6</v>
      </c>
      <c r="B11" s="99">
        <v>34</v>
      </c>
      <c r="C11" s="99" t="s">
        <v>71</v>
      </c>
      <c r="D11" s="100" t="s">
        <v>39</v>
      </c>
      <c r="E11" s="101">
        <v>5.36</v>
      </c>
      <c r="F11" s="102">
        <v>0</v>
      </c>
      <c r="G11" s="101">
        <f t="shared" si="0"/>
        <v>56.64000000000001</v>
      </c>
      <c r="H11" s="102">
        <f t="shared" si="1"/>
        <v>28</v>
      </c>
      <c r="I11" s="101">
        <f t="shared" si="2"/>
        <v>84.64000000000001</v>
      </c>
      <c r="J11" s="104"/>
      <c r="K11" s="104" t="s">
        <v>31</v>
      </c>
      <c r="L11" s="3"/>
    </row>
    <row r="12" spans="1:12" ht="12.75" customHeight="1">
      <c r="A12" s="99">
        <v>7</v>
      </c>
      <c r="B12" s="99">
        <v>37</v>
      </c>
      <c r="C12" s="99" t="s">
        <v>76</v>
      </c>
      <c r="D12" s="100" t="s">
        <v>41</v>
      </c>
      <c r="E12" s="101">
        <v>5.59</v>
      </c>
      <c r="F12" s="102">
        <v>6654.97</v>
      </c>
      <c r="G12" s="101">
        <f t="shared" si="0"/>
        <v>62.16</v>
      </c>
      <c r="H12" s="102">
        <f t="shared" si="1"/>
        <v>21.34503</v>
      </c>
      <c r="I12" s="101">
        <f t="shared" si="2"/>
        <v>83.50503</v>
      </c>
      <c r="J12" s="104"/>
      <c r="K12" s="104" t="s">
        <v>31</v>
      </c>
      <c r="L12" s="3"/>
    </row>
    <row r="13" spans="1:12" ht="12.75">
      <c r="A13" s="99">
        <v>8</v>
      </c>
      <c r="B13" s="99">
        <v>92</v>
      </c>
      <c r="C13" s="99" t="s">
        <v>128</v>
      </c>
      <c r="D13" s="100" t="s">
        <v>39</v>
      </c>
      <c r="E13" s="101">
        <v>5.6</v>
      </c>
      <c r="F13" s="101">
        <v>8561.57</v>
      </c>
      <c r="G13" s="101">
        <f t="shared" si="0"/>
        <v>62.39999999999999</v>
      </c>
      <c r="H13" s="102">
        <f t="shared" si="1"/>
        <v>19.43843</v>
      </c>
      <c r="I13" s="101">
        <f t="shared" si="2"/>
        <v>81.83842999999999</v>
      </c>
      <c r="J13" s="103"/>
      <c r="K13" s="104" t="s">
        <v>31</v>
      </c>
      <c r="L13" s="3"/>
    </row>
    <row r="14" spans="1:13" ht="12.75">
      <c r="A14" s="99">
        <v>9</v>
      </c>
      <c r="B14" s="99">
        <v>2</v>
      </c>
      <c r="C14" s="99" t="s">
        <v>29</v>
      </c>
      <c r="D14" s="107" t="s">
        <v>30</v>
      </c>
      <c r="E14" s="101">
        <v>5.83</v>
      </c>
      <c r="F14" s="101">
        <v>15371.4</v>
      </c>
      <c r="G14" s="101">
        <f t="shared" si="0"/>
        <v>67.92</v>
      </c>
      <c r="H14" s="102">
        <f t="shared" si="1"/>
        <v>12.6286</v>
      </c>
      <c r="I14" s="101">
        <f t="shared" si="2"/>
        <v>80.54860000000001</v>
      </c>
      <c r="J14" s="104"/>
      <c r="K14" s="104" t="s">
        <v>31</v>
      </c>
      <c r="L14" s="3"/>
      <c r="M14" t="s">
        <v>10</v>
      </c>
    </row>
    <row r="15" spans="1:12" ht="12.75">
      <c r="A15" s="99">
        <v>10</v>
      </c>
      <c r="B15" s="99">
        <v>67</v>
      </c>
      <c r="C15" s="99" t="s">
        <v>102</v>
      </c>
      <c r="D15" s="100" t="s">
        <v>41</v>
      </c>
      <c r="E15" s="101">
        <v>5.67</v>
      </c>
      <c r="F15" s="105">
        <v>12052.61</v>
      </c>
      <c r="G15" s="101">
        <f t="shared" si="0"/>
        <v>64.08</v>
      </c>
      <c r="H15" s="102">
        <f t="shared" si="1"/>
        <v>15.947389999999999</v>
      </c>
      <c r="I15" s="101">
        <f t="shared" si="2"/>
        <v>80.02739</v>
      </c>
      <c r="J15" s="104"/>
      <c r="K15" s="104" t="s">
        <v>31</v>
      </c>
      <c r="L15" s="3"/>
    </row>
    <row r="16" spans="1:12" ht="12.75">
      <c r="A16" s="99">
        <v>11</v>
      </c>
      <c r="B16" s="99">
        <v>78</v>
      </c>
      <c r="C16" s="99" t="s">
        <v>114</v>
      </c>
      <c r="D16" s="100" t="s">
        <v>30</v>
      </c>
      <c r="E16" s="101">
        <v>5.22</v>
      </c>
      <c r="F16" s="105">
        <v>1255.96</v>
      </c>
      <c r="G16" s="101">
        <f t="shared" si="0"/>
        <v>53.279999999999994</v>
      </c>
      <c r="H16" s="102">
        <f t="shared" si="1"/>
        <v>26.74404</v>
      </c>
      <c r="I16" s="101">
        <f t="shared" si="2"/>
        <v>80.02403999999999</v>
      </c>
      <c r="J16" s="106"/>
      <c r="K16" s="104" t="s">
        <v>31</v>
      </c>
      <c r="L16" s="3"/>
    </row>
    <row r="17" spans="1:12" ht="12.75">
      <c r="A17" s="99">
        <v>12</v>
      </c>
      <c r="B17" s="99">
        <v>25</v>
      </c>
      <c r="C17" s="99" t="s">
        <v>64</v>
      </c>
      <c r="D17" s="100" t="s">
        <v>39</v>
      </c>
      <c r="E17" s="101">
        <v>9.5</v>
      </c>
      <c r="F17" s="102">
        <v>13473.36</v>
      </c>
      <c r="G17" s="101">
        <f t="shared" si="0"/>
        <v>63</v>
      </c>
      <c r="H17" s="102">
        <f t="shared" si="1"/>
        <v>14.526639999999999</v>
      </c>
      <c r="I17" s="101">
        <f t="shared" si="2"/>
        <v>77.52664</v>
      </c>
      <c r="J17" s="104"/>
      <c r="K17" s="104" t="s">
        <v>44</v>
      </c>
      <c r="L17" s="3"/>
    </row>
    <row r="18" spans="1:12" ht="12.75">
      <c r="A18" s="99">
        <v>13</v>
      </c>
      <c r="B18" s="99">
        <v>50</v>
      </c>
      <c r="C18" s="99" t="s">
        <v>86</v>
      </c>
      <c r="D18" s="100" t="s">
        <v>41</v>
      </c>
      <c r="E18" s="101">
        <v>9.23</v>
      </c>
      <c r="F18" s="105">
        <v>10213.98</v>
      </c>
      <c r="G18" s="101">
        <f t="shared" si="0"/>
        <v>58.14000000000001</v>
      </c>
      <c r="H18" s="102">
        <f t="shared" si="1"/>
        <v>17.78602</v>
      </c>
      <c r="I18" s="101">
        <f t="shared" si="2"/>
        <v>75.92602000000001</v>
      </c>
      <c r="J18" s="104"/>
      <c r="K18" s="104" t="s">
        <v>44</v>
      </c>
      <c r="L18" s="3"/>
    </row>
    <row r="19" spans="1:11" ht="12.75">
      <c r="A19" s="99">
        <v>14</v>
      </c>
      <c r="B19" s="99">
        <v>81</v>
      </c>
      <c r="C19" s="99" t="s">
        <v>116</v>
      </c>
      <c r="D19" s="100" t="s">
        <v>39</v>
      </c>
      <c r="E19" s="101">
        <v>5.25</v>
      </c>
      <c r="F19" s="102">
        <v>8502.2</v>
      </c>
      <c r="G19" s="101">
        <f t="shared" si="0"/>
        <v>54</v>
      </c>
      <c r="H19" s="102">
        <f t="shared" si="1"/>
        <v>19.497799999999998</v>
      </c>
      <c r="I19" s="101">
        <f t="shared" si="2"/>
        <v>73.4978</v>
      </c>
      <c r="J19" s="104"/>
      <c r="K19" s="104" t="s">
        <v>31</v>
      </c>
    </row>
    <row r="20" spans="1:12" ht="12.75">
      <c r="A20" s="99">
        <v>15</v>
      </c>
      <c r="B20" s="99">
        <v>56</v>
      </c>
      <c r="C20" s="99" t="s">
        <v>89</v>
      </c>
      <c r="D20" s="100" t="s">
        <v>39</v>
      </c>
      <c r="E20" s="101">
        <v>5.17</v>
      </c>
      <c r="F20" s="101">
        <v>7500</v>
      </c>
      <c r="G20" s="101">
        <f t="shared" si="0"/>
        <v>52.08</v>
      </c>
      <c r="H20" s="102">
        <f t="shared" si="1"/>
        <v>20.5</v>
      </c>
      <c r="I20" s="101">
        <f t="shared" si="2"/>
        <v>72.58</v>
      </c>
      <c r="J20" s="104"/>
      <c r="K20" s="104" t="s">
        <v>31</v>
      </c>
      <c r="L20" s="3"/>
    </row>
    <row r="21" spans="1:12" ht="12.75">
      <c r="A21" s="99">
        <v>16</v>
      </c>
      <c r="B21" s="99">
        <v>72</v>
      </c>
      <c r="C21" s="99" t="s">
        <v>108</v>
      </c>
      <c r="D21" s="100" t="s">
        <v>41</v>
      </c>
      <c r="E21" s="101">
        <v>5.16</v>
      </c>
      <c r="F21" s="101">
        <v>8589</v>
      </c>
      <c r="G21" s="101">
        <f t="shared" si="0"/>
        <v>51.84</v>
      </c>
      <c r="H21" s="102">
        <f t="shared" si="1"/>
        <v>19.411</v>
      </c>
      <c r="I21" s="101">
        <f t="shared" si="2"/>
        <v>71.251</v>
      </c>
      <c r="J21" s="104"/>
      <c r="K21" s="104" t="s">
        <v>31</v>
      </c>
      <c r="L21" s="3"/>
    </row>
    <row r="22" spans="1:12" ht="12.75">
      <c r="A22" s="99">
        <v>17</v>
      </c>
      <c r="B22" s="99">
        <v>60</v>
      </c>
      <c r="C22" s="99" t="s">
        <v>94</v>
      </c>
      <c r="D22" s="100" t="s">
        <v>30</v>
      </c>
      <c r="E22" s="101">
        <v>5.16</v>
      </c>
      <c r="F22" s="105">
        <v>8863.29</v>
      </c>
      <c r="G22" s="101">
        <f t="shared" si="0"/>
        <v>51.84</v>
      </c>
      <c r="H22" s="102">
        <f t="shared" si="1"/>
        <v>19.13671</v>
      </c>
      <c r="I22" s="101">
        <f t="shared" si="2"/>
        <v>70.97671</v>
      </c>
      <c r="J22" s="104"/>
      <c r="K22" s="104" t="s">
        <v>31</v>
      </c>
      <c r="L22" s="3"/>
    </row>
    <row r="23" spans="1:12" ht="12.75">
      <c r="A23" s="99">
        <v>18</v>
      </c>
      <c r="B23" s="99">
        <v>10</v>
      </c>
      <c r="C23" s="99" t="s">
        <v>45</v>
      </c>
      <c r="D23" s="100" t="s">
        <v>30</v>
      </c>
      <c r="E23" s="101">
        <v>5.42</v>
      </c>
      <c r="F23" s="101">
        <v>15201.52</v>
      </c>
      <c r="G23" s="101">
        <f t="shared" si="0"/>
        <v>58.08</v>
      </c>
      <c r="H23" s="102">
        <f t="shared" si="1"/>
        <v>12.79848</v>
      </c>
      <c r="I23" s="101">
        <f t="shared" si="2"/>
        <v>70.87848</v>
      </c>
      <c r="J23" s="108"/>
      <c r="K23" s="104" t="s">
        <v>31</v>
      </c>
      <c r="L23" s="3"/>
    </row>
    <row r="24" spans="1:12" ht="12.75">
      <c r="A24" s="99">
        <v>19</v>
      </c>
      <c r="B24" s="99">
        <v>48</v>
      </c>
      <c r="C24" s="99" t="s">
        <v>83</v>
      </c>
      <c r="D24" s="100" t="s">
        <v>39</v>
      </c>
      <c r="E24" s="101">
        <v>8.63</v>
      </c>
      <c r="F24" s="101">
        <v>4508.62</v>
      </c>
      <c r="G24" s="101">
        <f t="shared" si="0"/>
        <v>47.34000000000002</v>
      </c>
      <c r="H24" s="102">
        <f t="shared" si="1"/>
        <v>23.49138</v>
      </c>
      <c r="I24" s="101">
        <f t="shared" si="2"/>
        <v>70.83138000000002</v>
      </c>
      <c r="J24" s="104"/>
      <c r="K24" s="104" t="s">
        <v>44</v>
      </c>
      <c r="L24" s="3"/>
    </row>
    <row r="25" spans="1:12" ht="13.5" thickBot="1">
      <c r="A25" s="117">
        <v>20</v>
      </c>
      <c r="B25" s="117">
        <v>12</v>
      </c>
      <c r="C25" s="117" t="s">
        <v>47</v>
      </c>
      <c r="D25" s="118" t="s">
        <v>41</v>
      </c>
      <c r="E25" s="119">
        <v>9.73</v>
      </c>
      <c r="F25" s="119">
        <v>24526.75</v>
      </c>
      <c r="G25" s="119">
        <f t="shared" si="0"/>
        <v>67.14000000000001</v>
      </c>
      <c r="H25" s="120">
        <f t="shared" si="1"/>
        <v>3.47325</v>
      </c>
      <c r="I25" s="119">
        <f t="shared" si="2"/>
        <v>70.61325000000002</v>
      </c>
      <c r="J25" s="121"/>
      <c r="K25" s="121" t="s">
        <v>44</v>
      </c>
      <c r="L25" s="3"/>
    </row>
    <row r="26" spans="1:12" ht="12.75">
      <c r="A26" s="109">
        <v>21</v>
      </c>
      <c r="B26" s="110">
        <v>93</v>
      </c>
      <c r="C26" s="110" t="s">
        <v>129</v>
      </c>
      <c r="D26" s="111" t="s">
        <v>41</v>
      </c>
      <c r="E26" s="112">
        <v>5</v>
      </c>
      <c r="F26" s="112">
        <v>5607.77</v>
      </c>
      <c r="G26" s="113">
        <f t="shared" si="0"/>
        <v>48</v>
      </c>
      <c r="H26" s="114">
        <f t="shared" si="1"/>
        <v>22.392229999999998</v>
      </c>
      <c r="I26" s="113">
        <f t="shared" si="2"/>
        <v>70.39223</v>
      </c>
      <c r="J26" s="115"/>
      <c r="K26" s="116" t="s">
        <v>31</v>
      </c>
      <c r="L26" s="3"/>
    </row>
    <row r="27" spans="1:12" ht="12.75">
      <c r="A27" s="63">
        <v>22</v>
      </c>
      <c r="B27" s="63">
        <v>87</v>
      </c>
      <c r="C27" s="63" t="s">
        <v>120</v>
      </c>
      <c r="D27" s="67" t="s">
        <v>41</v>
      </c>
      <c r="E27" s="65">
        <v>4.75</v>
      </c>
      <c r="F27" s="64">
        <v>0</v>
      </c>
      <c r="G27" s="65">
        <f t="shared" si="0"/>
        <v>42</v>
      </c>
      <c r="H27" s="64">
        <f t="shared" si="1"/>
        <v>28</v>
      </c>
      <c r="I27" s="65">
        <f t="shared" si="2"/>
        <v>70</v>
      </c>
      <c r="J27" s="40"/>
      <c r="K27" s="40" t="s">
        <v>31</v>
      </c>
      <c r="L27" s="3"/>
    </row>
    <row r="28" spans="1:12" ht="12.75">
      <c r="A28" s="63">
        <v>23</v>
      </c>
      <c r="B28" s="5">
        <v>85</v>
      </c>
      <c r="C28" s="5" t="s">
        <v>141</v>
      </c>
      <c r="D28" s="6" t="s">
        <v>41</v>
      </c>
      <c r="E28" s="7">
        <v>5.33</v>
      </c>
      <c r="F28" s="8">
        <v>14013.57</v>
      </c>
      <c r="G28" s="65">
        <f t="shared" si="0"/>
        <v>55.92</v>
      </c>
      <c r="H28" s="64">
        <f t="shared" si="1"/>
        <v>13.98643</v>
      </c>
      <c r="I28" s="65">
        <f t="shared" si="2"/>
        <v>69.90643</v>
      </c>
      <c r="J28" s="56"/>
      <c r="K28" s="56" t="s">
        <v>31</v>
      </c>
      <c r="L28" s="3"/>
    </row>
    <row r="29" spans="1:12" ht="12.75">
      <c r="A29" s="63">
        <v>24</v>
      </c>
      <c r="B29" s="63">
        <v>30</v>
      </c>
      <c r="C29" s="63" t="s">
        <v>67</v>
      </c>
      <c r="D29" s="67" t="s">
        <v>30</v>
      </c>
      <c r="E29" s="65">
        <v>8.72</v>
      </c>
      <c r="F29" s="65">
        <v>7308.63</v>
      </c>
      <c r="G29" s="65">
        <f t="shared" si="0"/>
        <v>48.96000000000001</v>
      </c>
      <c r="H29" s="64">
        <f t="shared" si="1"/>
        <v>20.69137</v>
      </c>
      <c r="I29" s="65">
        <f t="shared" si="2"/>
        <v>69.65137000000001</v>
      </c>
      <c r="J29" s="69"/>
      <c r="K29" s="40" t="s">
        <v>44</v>
      </c>
      <c r="L29" s="3"/>
    </row>
    <row r="30" spans="1:12" ht="12.75">
      <c r="A30" s="63">
        <v>25</v>
      </c>
      <c r="B30" s="63">
        <v>3</v>
      </c>
      <c r="C30" s="63" t="s">
        <v>38</v>
      </c>
      <c r="D30" s="67" t="s">
        <v>39</v>
      </c>
      <c r="E30" s="65">
        <v>4.91</v>
      </c>
      <c r="F30" s="65">
        <v>4493.93</v>
      </c>
      <c r="G30" s="65">
        <f t="shared" si="0"/>
        <v>45.84</v>
      </c>
      <c r="H30" s="64">
        <f t="shared" si="1"/>
        <v>23.50607</v>
      </c>
      <c r="I30" s="65">
        <f t="shared" si="2"/>
        <v>69.34607</v>
      </c>
      <c r="J30" s="40"/>
      <c r="K30" s="40" t="s">
        <v>31</v>
      </c>
      <c r="L30" s="3"/>
    </row>
    <row r="31" spans="1:12" ht="12.75">
      <c r="A31" s="63">
        <v>26</v>
      </c>
      <c r="B31" s="63">
        <v>29</v>
      </c>
      <c r="C31" s="63" t="s">
        <v>66</v>
      </c>
      <c r="D31" s="67" t="s">
        <v>39</v>
      </c>
      <c r="E31" s="65">
        <v>4.93</v>
      </c>
      <c r="F31" s="64">
        <v>5157.63</v>
      </c>
      <c r="G31" s="65">
        <f t="shared" si="0"/>
        <v>46.31999999999999</v>
      </c>
      <c r="H31" s="64">
        <f t="shared" si="1"/>
        <v>22.84237</v>
      </c>
      <c r="I31" s="65">
        <f t="shared" si="2"/>
        <v>69.16237</v>
      </c>
      <c r="J31" s="40"/>
      <c r="K31" s="40" t="s">
        <v>31</v>
      </c>
      <c r="L31" s="3"/>
    </row>
    <row r="32" spans="1:12" ht="12.75">
      <c r="A32" s="63">
        <v>27</v>
      </c>
      <c r="B32" s="63">
        <v>59</v>
      </c>
      <c r="C32" s="63" t="s">
        <v>93</v>
      </c>
      <c r="D32" s="67" t="s">
        <v>30</v>
      </c>
      <c r="E32" s="65">
        <v>4.94</v>
      </c>
      <c r="F32" s="65">
        <v>5882.5</v>
      </c>
      <c r="G32" s="65">
        <f t="shared" si="0"/>
        <v>46.56000000000001</v>
      </c>
      <c r="H32" s="64">
        <f t="shared" si="1"/>
        <v>22.1175</v>
      </c>
      <c r="I32" s="65">
        <f t="shared" si="2"/>
        <v>68.67750000000001</v>
      </c>
      <c r="J32" s="71"/>
      <c r="K32" s="40" t="s">
        <v>31</v>
      </c>
      <c r="L32" s="3"/>
    </row>
    <row r="33" spans="1:12" ht="12.75">
      <c r="A33" s="63">
        <v>28</v>
      </c>
      <c r="B33" s="63">
        <v>79</v>
      </c>
      <c r="C33" s="63" t="s">
        <v>115</v>
      </c>
      <c r="D33" s="67" t="s">
        <v>39</v>
      </c>
      <c r="E33" s="65">
        <v>9</v>
      </c>
      <c r="F33" s="64">
        <v>13392.1</v>
      </c>
      <c r="G33" s="65">
        <f t="shared" si="0"/>
        <v>54</v>
      </c>
      <c r="H33" s="64">
        <f t="shared" si="1"/>
        <v>14.607899999999999</v>
      </c>
      <c r="I33" s="65">
        <f t="shared" si="2"/>
        <v>68.6079</v>
      </c>
      <c r="J33" s="40"/>
      <c r="K33" s="40" t="s">
        <v>44</v>
      </c>
      <c r="L33" s="3"/>
    </row>
    <row r="34" spans="1:11" ht="12.75">
      <c r="A34" s="63">
        <v>29</v>
      </c>
      <c r="B34" s="63">
        <v>11</v>
      </c>
      <c r="C34" s="63" t="s">
        <v>46</v>
      </c>
      <c r="D34" s="67" t="s">
        <v>30</v>
      </c>
      <c r="E34" s="65">
        <v>5.24</v>
      </c>
      <c r="F34" s="64">
        <v>14357.31</v>
      </c>
      <c r="G34" s="65">
        <f t="shared" si="0"/>
        <v>53.760000000000005</v>
      </c>
      <c r="H34" s="64">
        <f t="shared" si="1"/>
        <v>13.64269</v>
      </c>
      <c r="I34" s="65">
        <f t="shared" si="2"/>
        <v>67.40269</v>
      </c>
      <c r="J34" s="40"/>
      <c r="K34" s="40" t="s">
        <v>31</v>
      </c>
    </row>
    <row r="35" spans="1:11" ht="12.75">
      <c r="A35" s="63">
        <v>30</v>
      </c>
      <c r="B35" s="63">
        <v>69</v>
      </c>
      <c r="C35" s="63" t="s">
        <v>104</v>
      </c>
      <c r="D35" s="67" t="s">
        <v>39</v>
      </c>
      <c r="E35" s="65">
        <v>4.64</v>
      </c>
      <c r="F35" s="64">
        <v>0</v>
      </c>
      <c r="G35" s="65">
        <f t="shared" si="0"/>
        <v>39.35999999999999</v>
      </c>
      <c r="H35" s="64">
        <f t="shared" si="1"/>
        <v>28</v>
      </c>
      <c r="I35" s="65">
        <f t="shared" si="2"/>
        <v>67.35999999999999</v>
      </c>
      <c r="J35" s="40"/>
      <c r="K35" s="40" t="s">
        <v>31</v>
      </c>
    </row>
    <row r="36" spans="1:11" ht="12.75">
      <c r="A36" s="63">
        <v>31</v>
      </c>
      <c r="B36" s="63">
        <v>21</v>
      </c>
      <c r="C36" s="63" t="s">
        <v>57</v>
      </c>
      <c r="D36" s="67" t="s">
        <v>39</v>
      </c>
      <c r="E36" s="65">
        <v>5</v>
      </c>
      <c r="F36" s="64">
        <v>8997.78</v>
      </c>
      <c r="G36" s="65">
        <f t="shared" si="0"/>
        <v>48</v>
      </c>
      <c r="H36" s="64">
        <f t="shared" si="1"/>
        <v>19.00222</v>
      </c>
      <c r="I36" s="65">
        <f t="shared" si="2"/>
        <v>67.00222</v>
      </c>
      <c r="J36" s="68"/>
      <c r="K36" s="40" t="s">
        <v>31</v>
      </c>
    </row>
    <row r="37" spans="1:11" ht="12.75">
      <c r="A37" s="63">
        <v>32</v>
      </c>
      <c r="B37" s="63">
        <v>61</v>
      </c>
      <c r="C37" s="63" t="s">
        <v>95</v>
      </c>
      <c r="D37" s="67" t="s">
        <v>39</v>
      </c>
      <c r="E37" s="65">
        <v>4.82</v>
      </c>
      <c r="F37" s="64">
        <v>5575.47</v>
      </c>
      <c r="G37" s="65">
        <f t="shared" si="0"/>
        <v>43.68000000000001</v>
      </c>
      <c r="H37" s="64">
        <f t="shared" si="1"/>
        <v>22.42453</v>
      </c>
      <c r="I37" s="65">
        <f t="shared" si="2"/>
        <v>66.10453000000001</v>
      </c>
      <c r="J37" s="72"/>
      <c r="K37" s="40" t="s">
        <v>31</v>
      </c>
    </row>
    <row r="38" spans="1:11" ht="12.75">
      <c r="A38" s="63">
        <v>33</v>
      </c>
      <c r="B38" s="63">
        <v>38</v>
      </c>
      <c r="C38" s="63" t="s">
        <v>77</v>
      </c>
      <c r="D38" s="67" t="s">
        <v>39</v>
      </c>
      <c r="E38" s="65">
        <v>5.21</v>
      </c>
      <c r="F38" s="65">
        <v>15335.48</v>
      </c>
      <c r="G38" s="65">
        <f aca="true" t="shared" si="3" ref="G38:G70">IF(LEFT(K38,1)="S",(E38-6)*18,(E38-3)*24)</f>
        <v>53.04</v>
      </c>
      <c r="H38" s="64">
        <f aca="true" t="shared" si="4" ref="H38:H70">(28-(IF(F38&gt;28000,28000,F38)/1000))</f>
        <v>12.66452</v>
      </c>
      <c r="I38" s="65">
        <f aca="true" t="shared" si="5" ref="I38:I69">G38+H38</f>
        <v>65.70452</v>
      </c>
      <c r="J38" s="40"/>
      <c r="K38" s="40" t="s">
        <v>31</v>
      </c>
    </row>
    <row r="39" spans="1:11" ht="12.75">
      <c r="A39" s="63">
        <v>34</v>
      </c>
      <c r="B39" s="63">
        <v>57</v>
      </c>
      <c r="C39" s="63" t="s">
        <v>91</v>
      </c>
      <c r="D39" s="67" t="s">
        <v>39</v>
      </c>
      <c r="E39" s="65">
        <v>4.71</v>
      </c>
      <c r="F39" s="65">
        <v>3370.45</v>
      </c>
      <c r="G39" s="65">
        <f t="shared" si="3"/>
        <v>41.04</v>
      </c>
      <c r="H39" s="64">
        <f t="shared" si="4"/>
        <v>24.629550000000002</v>
      </c>
      <c r="I39" s="65">
        <f t="shared" si="5"/>
        <v>65.66955</v>
      </c>
      <c r="J39" s="40"/>
      <c r="K39" s="40" t="s">
        <v>31</v>
      </c>
    </row>
    <row r="40" spans="1:11" ht="12.75">
      <c r="A40" s="63">
        <v>35</v>
      </c>
      <c r="B40" s="63">
        <v>40</v>
      </c>
      <c r="C40" s="63" t="s">
        <v>79</v>
      </c>
      <c r="D40" s="67" t="s">
        <v>39</v>
      </c>
      <c r="E40" s="65">
        <v>9.64</v>
      </c>
      <c r="F40" s="65">
        <v>28830.94</v>
      </c>
      <c r="G40" s="65">
        <f t="shared" si="3"/>
        <v>65.52000000000001</v>
      </c>
      <c r="H40" s="64">
        <f t="shared" si="4"/>
        <v>0</v>
      </c>
      <c r="I40" s="65">
        <f t="shared" si="5"/>
        <v>65.52000000000001</v>
      </c>
      <c r="J40" s="40"/>
      <c r="K40" s="40" t="s">
        <v>44</v>
      </c>
    </row>
    <row r="41" spans="1:11" ht="12.75">
      <c r="A41" s="63">
        <v>36</v>
      </c>
      <c r="B41" s="46">
        <v>104</v>
      </c>
      <c r="C41" s="46" t="s">
        <v>138</v>
      </c>
      <c r="D41" s="45" t="s">
        <v>30</v>
      </c>
      <c r="E41" s="49">
        <v>4.84</v>
      </c>
      <c r="F41" s="47">
        <v>7333.33</v>
      </c>
      <c r="G41" s="65">
        <f t="shared" si="3"/>
        <v>44.16</v>
      </c>
      <c r="H41" s="64">
        <f t="shared" si="4"/>
        <v>20.66667</v>
      </c>
      <c r="I41" s="65">
        <f t="shared" si="5"/>
        <v>64.82667</v>
      </c>
      <c r="J41" s="51"/>
      <c r="K41" s="48" t="s">
        <v>31</v>
      </c>
    </row>
    <row r="42" spans="1:11" ht="12.75">
      <c r="A42" s="63">
        <v>37</v>
      </c>
      <c r="B42" s="63">
        <v>76</v>
      </c>
      <c r="C42" s="63" t="s">
        <v>113</v>
      </c>
      <c r="D42" s="67" t="s">
        <v>39</v>
      </c>
      <c r="E42" s="65">
        <v>4.67</v>
      </c>
      <c r="F42" s="65">
        <v>3666.67</v>
      </c>
      <c r="G42" s="65">
        <f t="shared" si="3"/>
        <v>40.08</v>
      </c>
      <c r="H42" s="64">
        <f t="shared" si="4"/>
        <v>24.33333</v>
      </c>
      <c r="I42" s="65">
        <f t="shared" si="5"/>
        <v>64.41333</v>
      </c>
      <c r="J42" s="40"/>
      <c r="K42" s="40" t="s">
        <v>31</v>
      </c>
    </row>
    <row r="43" spans="1:11" ht="12.75">
      <c r="A43" s="63">
        <v>38</v>
      </c>
      <c r="B43" s="63">
        <v>22</v>
      </c>
      <c r="C43" s="63" t="s">
        <v>59</v>
      </c>
      <c r="D43" s="67" t="s">
        <v>41</v>
      </c>
      <c r="E43" s="65">
        <v>4.97</v>
      </c>
      <c r="F43" s="65">
        <v>11172.59</v>
      </c>
      <c r="G43" s="65">
        <f t="shared" si="3"/>
        <v>47.279999999999994</v>
      </c>
      <c r="H43" s="64">
        <f t="shared" si="4"/>
        <v>16.82741</v>
      </c>
      <c r="I43" s="65">
        <f t="shared" si="5"/>
        <v>64.10740999999999</v>
      </c>
      <c r="J43" s="40"/>
      <c r="K43" s="40" t="s">
        <v>31</v>
      </c>
    </row>
    <row r="44" spans="1:11" ht="12.75">
      <c r="A44" s="63">
        <v>39</v>
      </c>
      <c r="B44" s="63">
        <v>9</v>
      </c>
      <c r="C44" s="63" t="s">
        <v>43</v>
      </c>
      <c r="D44" s="67" t="s">
        <v>41</v>
      </c>
      <c r="E44" s="65">
        <v>8.11</v>
      </c>
      <c r="F44" s="64">
        <v>2000</v>
      </c>
      <c r="G44" s="65">
        <f t="shared" si="3"/>
        <v>37.97999999999999</v>
      </c>
      <c r="H44" s="64">
        <f t="shared" si="4"/>
        <v>26</v>
      </c>
      <c r="I44" s="65">
        <f t="shared" si="5"/>
        <v>63.97999999999999</v>
      </c>
      <c r="J44" s="68"/>
      <c r="K44" s="40" t="s">
        <v>44</v>
      </c>
    </row>
    <row r="45" spans="1:11" ht="12.75">
      <c r="A45" s="63">
        <v>40</v>
      </c>
      <c r="B45" s="63">
        <v>58</v>
      </c>
      <c r="C45" s="63" t="s">
        <v>92</v>
      </c>
      <c r="D45" s="67" t="s">
        <v>41</v>
      </c>
      <c r="E45" s="65">
        <v>8.23</v>
      </c>
      <c r="F45" s="65">
        <v>5050.44</v>
      </c>
      <c r="G45" s="65">
        <f t="shared" si="3"/>
        <v>40.14000000000001</v>
      </c>
      <c r="H45" s="64">
        <f t="shared" si="4"/>
        <v>22.949559999999998</v>
      </c>
      <c r="I45" s="65">
        <f t="shared" si="5"/>
        <v>63.089560000000006</v>
      </c>
      <c r="J45" s="40"/>
      <c r="K45" s="40" t="s">
        <v>44</v>
      </c>
    </row>
    <row r="46" spans="1:12" ht="12.75" customHeight="1">
      <c r="A46" s="63">
        <v>41</v>
      </c>
      <c r="B46" s="63">
        <v>26</v>
      </c>
      <c r="C46" s="63" t="s">
        <v>65</v>
      </c>
      <c r="D46" s="67" t="s">
        <v>41</v>
      </c>
      <c r="E46" s="65">
        <v>4.74</v>
      </c>
      <c r="F46" s="64">
        <v>6740.9</v>
      </c>
      <c r="G46" s="65">
        <f t="shared" si="3"/>
        <v>41.760000000000005</v>
      </c>
      <c r="H46" s="64">
        <f t="shared" si="4"/>
        <v>21.2591</v>
      </c>
      <c r="I46" s="65">
        <f t="shared" si="5"/>
        <v>63.01910000000001</v>
      </c>
      <c r="J46" s="40"/>
      <c r="K46" s="40" t="s">
        <v>31</v>
      </c>
      <c r="L46" s="3"/>
    </row>
    <row r="47" spans="1:11" ht="12.75">
      <c r="A47" s="63">
        <v>42</v>
      </c>
      <c r="B47" s="63">
        <v>62</v>
      </c>
      <c r="C47" s="63" t="s">
        <v>96</v>
      </c>
      <c r="D47" s="67" t="s">
        <v>70</v>
      </c>
      <c r="E47" s="65">
        <v>4.85</v>
      </c>
      <c r="F47" s="64">
        <v>9493.6</v>
      </c>
      <c r="G47" s="65">
        <f t="shared" si="3"/>
        <v>44.39999999999999</v>
      </c>
      <c r="H47" s="64">
        <f t="shared" si="4"/>
        <v>18.5064</v>
      </c>
      <c r="I47" s="65">
        <f t="shared" si="5"/>
        <v>62.90639999999999</v>
      </c>
      <c r="J47" s="40"/>
      <c r="K47" s="40" t="s">
        <v>31</v>
      </c>
    </row>
    <row r="48" spans="1:11" ht="12.75">
      <c r="A48" s="63">
        <v>43</v>
      </c>
      <c r="B48" s="52">
        <v>100</v>
      </c>
      <c r="C48" s="52" t="s">
        <v>135</v>
      </c>
      <c r="D48" s="53" t="s">
        <v>41</v>
      </c>
      <c r="E48" s="54">
        <v>5.14</v>
      </c>
      <c r="F48" s="55">
        <v>17155.45</v>
      </c>
      <c r="G48" s="65">
        <f t="shared" si="3"/>
        <v>51.35999999999999</v>
      </c>
      <c r="H48" s="64">
        <f t="shared" si="4"/>
        <v>10.844549999999998</v>
      </c>
      <c r="I48" s="65">
        <f t="shared" si="5"/>
        <v>62.20454999999999</v>
      </c>
      <c r="J48" s="57"/>
      <c r="K48" s="56" t="s">
        <v>31</v>
      </c>
    </row>
    <row r="49" spans="1:11" ht="12.75">
      <c r="A49" s="63">
        <v>44</v>
      </c>
      <c r="B49" s="37">
        <v>49</v>
      </c>
      <c r="C49" s="37" t="s">
        <v>84</v>
      </c>
      <c r="D49" s="67" t="s">
        <v>30</v>
      </c>
      <c r="E49" s="37">
        <v>4.54</v>
      </c>
      <c r="F49" s="65">
        <v>4050.7</v>
      </c>
      <c r="G49" s="65">
        <f t="shared" si="3"/>
        <v>36.96</v>
      </c>
      <c r="H49" s="64">
        <f t="shared" si="4"/>
        <v>23.9493</v>
      </c>
      <c r="I49" s="65">
        <f t="shared" si="5"/>
        <v>60.9093</v>
      </c>
      <c r="J49" s="40"/>
      <c r="K49" s="40" t="s">
        <v>31</v>
      </c>
    </row>
    <row r="50" spans="1:11" ht="12.75">
      <c r="A50" s="63">
        <v>45</v>
      </c>
      <c r="B50" s="63">
        <v>6</v>
      </c>
      <c r="C50" s="63" t="s">
        <v>40</v>
      </c>
      <c r="D50" s="67" t="s">
        <v>41</v>
      </c>
      <c r="E50" s="65">
        <v>5.25</v>
      </c>
      <c r="F50" s="65">
        <v>21393.6</v>
      </c>
      <c r="G50" s="65">
        <f t="shared" si="3"/>
        <v>54</v>
      </c>
      <c r="H50" s="64">
        <f t="shared" si="4"/>
        <v>6.606400000000001</v>
      </c>
      <c r="I50" s="65">
        <f t="shared" si="5"/>
        <v>60.6064</v>
      </c>
      <c r="J50" s="40"/>
      <c r="K50" s="40" t="s">
        <v>31</v>
      </c>
    </row>
    <row r="51" spans="1:11" ht="12.75">
      <c r="A51" s="63">
        <v>46</v>
      </c>
      <c r="B51" s="63">
        <v>71</v>
      </c>
      <c r="C51" s="63" t="s">
        <v>107</v>
      </c>
      <c r="D51" s="67" t="s">
        <v>41</v>
      </c>
      <c r="E51" s="65">
        <v>5.15</v>
      </c>
      <c r="F51" s="64">
        <v>19522.97</v>
      </c>
      <c r="G51" s="65">
        <f t="shared" si="3"/>
        <v>51.60000000000001</v>
      </c>
      <c r="H51" s="64">
        <f t="shared" si="4"/>
        <v>8.47703</v>
      </c>
      <c r="I51" s="65">
        <f t="shared" si="5"/>
        <v>60.07703000000001</v>
      </c>
      <c r="J51" s="93"/>
      <c r="K51" s="40" t="s">
        <v>31</v>
      </c>
    </row>
    <row r="52" spans="1:11" ht="12.75">
      <c r="A52" s="63">
        <v>47</v>
      </c>
      <c r="B52" s="63">
        <v>36</v>
      </c>
      <c r="C52" s="63" t="s">
        <v>74</v>
      </c>
      <c r="D52" s="67" t="s">
        <v>75</v>
      </c>
      <c r="E52" s="65">
        <v>8.85</v>
      </c>
      <c r="F52" s="70">
        <v>19251.25</v>
      </c>
      <c r="G52" s="65">
        <f t="shared" si="3"/>
        <v>51.3</v>
      </c>
      <c r="H52" s="64">
        <f t="shared" si="4"/>
        <v>8.748750000000001</v>
      </c>
      <c r="I52" s="65">
        <f t="shared" si="5"/>
        <v>60.04875</v>
      </c>
      <c r="J52" s="40"/>
      <c r="K52" s="40" t="s">
        <v>44</v>
      </c>
    </row>
    <row r="53" spans="1:11" ht="12.75">
      <c r="A53" s="63">
        <v>48</v>
      </c>
      <c r="B53" s="63">
        <v>74</v>
      </c>
      <c r="C53" s="63" t="s">
        <v>110</v>
      </c>
      <c r="D53" s="67" t="s">
        <v>111</v>
      </c>
      <c r="E53" s="65">
        <v>8.24</v>
      </c>
      <c r="F53" s="64">
        <v>8275.3</v>
      </c>
      <c r="G53" s="65">
        <f t="shared" si="3"/>
        <v>40.32000000000001</v>
      </c>
      <c r="H53" s="64">
        <f t="shared" si="4"/>
        <v>19.7247</v>
      </c>
      <c r="I53" s="65">
        <f t="shared" si="5"/>
        <v>60.044700000000006</v>
      </c>
      <c r="J53" s="92"/>
      <c r="K53" s="40" t="s">
        <v>44</v>
      </c>
    </row>
    <row r="54" spans="1:11" ht="12.75">
      <c r="A54" s="63">
        <v>49</v>
      </c>
      <c r="B54" s="63">
        <v>83</v>
      </c>
      <c r="C54" s="63" t="s">
        <v>118</v>
      </c>
      <c r="D54" s="67" t="s">
        <v>41</v>
      </c>
      <c r="E54" s="65">
        <v>4.295</v>
      </c>
      <c r="F54" s="65">
        <v>0</v>
      </c>
      <c r="G54" s="65">
        <f t="shared" si="3"/>
        <v>31.08</v>
      </c>
      <c r="H54" s="64">
        <f t="shared" si="4"/>
        <v>28</v>
      </c>
      <c r="I54" s="65">
        <f t="shared" si="5"/>
        <v>59.08</v>
      </c>
      <c r="J54" s="40"/>
      <c r="K54" s="40" t="s">
        <v>31</v>
      </c>
    </row>
    <row r="55" spans="1:11" ht="12.75">
      <c r="A55" s="63">
        <v>50</v>
      </c>
      <c r="B55" s="52">
        <v>97</v>
      </c>
      <c r="C55" s="52" t="s">
        <v>132</v>
      </c>
      <c r="D55" s="53" t="s">
        <v>111</v>
      </c>
      <c r="E55" s="54">
        <v>7.64</v>
      </c>
      <c r="F55" s="54">
        <v>0</v>
      </c>
      <c r="G55" s="65">
        <f t="shared" si="3"/>
        <v>29.519999999999996</v>
      </c>
      <c r="H55" s="64">
        <f t="shared" si="4"/>
        <v>28</v>
      </c>
      <c r="I55" s="65">
        <f t="shared" si="5"/>
        <v>57.519999999999996</v>
      </c>
      <c r="J55" s="56"/>
      <c r="K55" s="56" t="s">
        <v>44</v>
      </c>
    </row>
    <row r="56" spans="1:11" ht="12.75">
      <c r="A56" s="63">
        <v>51</v>
      </c>
      <c r="B56" s="63">
        <v>31</v>
      </c>
      <c r="C56" s="63" t="s">
        <v>69</v>
      </c>
      <c r="D56" s="67" t="s">
        <v>70</v>
      </c>
      <c r="E56" s="65">
        <v>4.68</v>
      </c>
      <c r="F56" s="64">
        <v>12216.9</v>
      </c>
      <c r="G56" s="65">
        <f t="shared" si="3"/>
        <v>40.31999999999999</v>
      </c>
      <c r="H56" s="64">
        <f t="shared" si="4"/>
        <v>15.783100000000001</v>
      </c>
      <c r="I56" s="65">
        <f t="shared" si="5"/>
        <v>56.1031</v>
      </c>
      <c r="J56" s="40"/>
      <c r="K56" s="40" t="s">
        <v>31</v>
      </c>
    </row>
    <row r="57" spans="1:11" ht="12.75">
      <c r="A57" s="63">
        <v>52</v>
      </c>
      <c r="B57" s="63">
        <v>75</v>
      </c>
      <c r="C57" s="63" t="s">
        <v>112</v>
      </c>
      <c r="D57" s="67" t="s">
        <v>30</v>
      </c>
      <c r="E57" s="65">
        <v>4.73</v>
      </c>
      <c r="F57" s="64">
        <v>14015.34</v>
      </c>
      <c r="G57" s="65">
        <f t="shared" si="3"/>
        <v>41.52000000000001</v>
      </c>
      <c r="H57" s="64">
        <f t="shared" si="4"/>
        <v>13.98466</v>
      </c>
      <c r="I57" s="65">
        <f t="shared" si="5"/>
        <v>55.50466000000001</v>
      </c>
      <c r="J57" s="40"/>
      <c r="K57" s="40" t="s">
        <v>31</v>
      </c>
    </row>
    <row r="58" spans="1:11" ht="12.75">
      <c r="A58" s="63">
        <v>53</v>
      </c>
      <c r="B58" s="63">
        <v>23</v>
      </c>
      <c r="C58" s="63" t="s">
        <v>60</v>
      </c>
      <c r="D58" s="67" t="s">
        <v>39</v>
      </c>
      <c r="E58" s="65">
        <v>4.33</v>
      </c>
      <c r="F58" s="65">
        <v>5841.5</v>
      </c>
      <c r="G58" s="65">
        <f t="shared" si="3"/>
        <v>31.92</v>
      </c>
      <c r="H58" s="64">
        <f t="shared" si="4"/>
        <v>22.1585</v>
      </c>
      <c r="I58" s="65">
        <f t="shared" si="5"/>
        <v>54.078500000000005</v>
      </c>
      <c r="J58" s="40"/>
      <c r="K58" s="40" t="s">
        <v>31</v>
      </c>
    </row>
    <row r="59" spans="1:11" ht="12.75">
      <c r="A59" s="63">
        <v>54</v>
      </c>
      <c r="B59" s="63">
        <v>90</v>
      </c>
      <c r="C59" s="63" t="s">
        <v>122</v>
      </c>
      <c r="D59" s="67" t="s">
        <v>41</v>
      </c>
      <c r="E59" s="65">
        <v>4.36</v>
      </c>
      <c r="F59" s="65">
        <v>7904.79</v>
      </c>
      <c r="G59" s="65">
        <f t="shared" si="3"/>
        <v>32.64000000000001</v>
      </c>
      <c r="H59" s="64">
        <f t="shared" si="4"/>
        <v>20.09521</v>
      </c>
      <c r="I59" s="65">
        <f t="shared" si="5"/>
        <v>52.73521000000001</v>
      </c>
      <c r="J59" s="40"/>
      <c r="K59" s="40" t="s">
        <v>31</v>
      </c>
    </row>
    <row r="60" spans="1:11" ht="12.75">
      <c r="A60" s="63">
        <v>55</v>
      </c>
      <c r="B60" s="63">
        <v>82</v>
      </c>
      <c r="C60" s="63" t="s">
        <v>117</v>
      </c>
      <c r="D60" s="67" t="s">
        <v>39</v>
      </c>
      <c r="E60" s="65">
        <v>8.91</v>
      </c>
      <c r="F60" s="64">
        <v>34416.98</v>
      </c>
      <c r="G60" s="65">
        <f t="shared" si="3"/>
        <v>52.38</v>
      </c>
      <c r="H60" s="64">
        <f t="shared" si="4"/>
        <v>0</v>
      </c>
      <c r="I60" s="65">
        <f t="shared" si="5"/>
        <v>52.38</v>
      </c>
      <c r="J60" s="72"/>
      <c r="K60" s="40" t="s">
        <v>44</v>
      </c>
    </row>
    <row r="61" spans="1:11" ht="12.75">
      <c r="A61" s="46">
        <v>56</v>
      </c>
      <c r="B61" s="56">
        <v>45</v>
      </c>
      <c r="C61" s="52" t="s">
        <v>143</v>
      </c>
      <c r="D61" s="53" t="s">
        <v>41</v>
      </c>
      <c r="E61" s="54">
        <v>7.88</v>
      </c>
      <c r="F61" s="55">
        <v>9888.54</v>
      </c>
      <c r="G61" s="65">
        <f t="shared" si="3"/>
        <v>33.839999999999996</v>
      </c>
      <c r="H61" s="64">
        <f t="shared" si="4"/>
        <v>18.11146</v>
      </c>
      <c r="I61" s="65">
        <f t="shared" si="5"/>
        <v>51.95146</v>
      </c>
      <c r="J61" s="56"/>
      <c r="K61" s="56" t="s">
        <v>44</v>
      </c>
    </row>
    <row r="62" spans="1:11" ht="12.75">
      <c r="A62" s="46">
        <v>57</v>
      </c>
      <c r="B62" s="63">
        <v>20</v>
      </c>
      <c r="C62" s="63" t="s">
        <v>58</v>
      </c>
      <c r="D62" s="67" t="s">
        <v>30</v>
      </c>
      <c r="E62" s="65">
        <v>7.59</v>
      </c>
      <c r="F62" s="65">
        <v>7330.04</v>
      </c>
      <c r="G62" s="65">
        <f t="shared" si="3"/>
        <v>28.619999999999997</v>
      </c>
      <c r="H62" s="64">
        <f t="shared" si="4"/>
        <v>20.66996</v>
      </c>
      <c r="I62" s="65">
        <f t="shared" si="5"/>
        <v>49.289959999999994</v>
      </c>
      <c r="J62" s="40"/>
      <c r="K62" s="40" t="s">
        <v>44</v>
      </c>
    </row>
    <row r="63" spans="1:11" ht="12.75">
      <c r="A63" s="46">
        <v>58</v>
      </c>
      <c r="B63" s="63">
        <v>70</v>
      </c>
      <c r="C63" s="63" t="s">
        <v>105</v>
      </c>
      <c r="D63" s="67" t="s">
        <v>39</v>
      </c>
      <c r="E63" s="65">
        <v>7.54</v>
      </c>
      <c r="F63" s="65">
        <v>7414.79</v>
      </c>
      <c r="G63" s="65">
        <f t="shared" si="3"/>
        <v>27.72</v>
      </c>
      <c r="H63" s="64">
        <f t="shared" si="4"/>
        <v>20.58521</v>
      </c>
      <c r="I63" s="65">
        <f t="shared" si="5"/>
        <v>48.30521</v>
      </c>
      <c r="J63" s="40"/>
      <c r="K63" s="40" t="s">
        <v>44</v>
      </c>
    </row>
    <row r="64" spans="1:11" ht="12.75">
      <c r="A64" s="46">
        <v>59</v>
      </c>
      <c r="B64" s="63">
        <v>13</v>
      </c>
      <c r="C64" s="63" t="s">
        <v>48</v>
      </c>
      <c r="D64" s="67" t="s">
        <v>39</v>
      </c>
      <c r="E64" s="65">
        <v>4.59</v>
      </c>
      <c r="F64" s="64">
        <v>20907.82</v>
      </c>
      <c r="G64" s="65">
        <f t="shared" si="3"/>
        <v>38.16</v>
      </c>
      <c r="H64" s="64">
        <f t="shared" si="4"/>
        <v>7.092179999999999</v>
      </c>
      <c r="I64" s="65">
        <f t="shared" si="5"/>
        <v>45.252179999999996</v>
      </c>
      <c r="J64" s="40"/>
      <c r="K64" s="40" t="s">
        <v>31</v>
      </c>
    </row>
    <row r="65" spans="1:11" ht="12.75">
      <c r="A65" s="46">
        <v>60</v>
      </c>
      <c r="B65" s="46">
        <v>46</v>
      </c>
      <c r="C65" s="46" t="s">
        <v>144</v>
      </c>
      <c r="D65" s="45" t="s">
        <v>41</v>
      </c>
      <c r="E65" s="49">
        <v>7.5</v>
      </c>
      <c r="F65" s="47">
        <v>9888.54</v>
      </c>
      <c r="G65" s="65">
        <f t="shared" si="3"/>
        <v>27</v>
      </c>
      <c r="H65" s="64">
        <f t="shared" si="4"/>
        <v>18.11146</v>
      </c>
      <c r="I65" s="65">
        <f t="shared" si="5"/>
        <v>45.11146</v>
      </c>
      <c r="J65" s="51"/>
      <c r="K65" s="48" t="s">
        <v>44</v>
      </c>
    </row>
    <row r="66" spans="1:11" ht="12.75">
      <c r="A66" s="46">
        <v>61</v>
      </c>
      <c r="B66" s="63">
        <v>86</v>
      </c>
      <c r="C66" s="63" t="s">
        <v>119</v>
      </c>
      <c r="D66" s="67" t="s">
        <v>41</v>
      </c>
      <c r="E66" s="65">
        <v>4.23</v>
      </c>
      <c r="F66" s="70">
        <v>13832.42</v>
      </c>
      <c r="G66" s="65">
        <f t="shared" si="3"/>
        <v>29.52000000000001</v>
      </c>
      <c r="H66" s="64">
        <f t="shared" si="4"/>
        <v>14.16758</v>
      </c>
      <c r="I66" s="65">
        <f t="shared" si="5"/>
        <v>43.68758000000001</v>
      </c>
      <c r="J66" s="40"/>
      <c r="K66" s="40" t="s">
        <v>31</v>
      </c>
    </row>
    <row r="67" spans="1:11" ht="12.75">
      <c r="A67" s="46">
        <v>62</v>
      </c>
      <c r="B67" s="46">
        <v>47</v>
      </c>
      <c r="C67" s="46" t="s">
        <v>142</v>
      </c>
      <c r="D67" s="45" t="s">
        <v>39</v>
      </c>
      <c r="E67" s="49">
        <v>4.08</v>
      </c>
      <c r="F67" s="47">
        <v>11576.18</v>
      </c>
      <c r="G67" s="65">
        <f t="shared" si="3"/>
        <v>25.92</v>
      </c>
      <c r="H67" s="64">
        <f t="shared" si="4"/>
        <v>16.42382</v>
      </c>
      <c r="I67" s="65">
        <f t="shared" si="5"/>
        <v>42.34382</v>
      </c>
      <c r="J67" s="48"/>
      <c r="K67" s="48" t="s">
        <v>31</v>
      </c>
    </row>
    <row r="68" spans="1:11" ht="12.75">
      <c r="A68" s="46">
        <v>63</v>
      </c>
      <c r="B68" s="63">
        <v>73</v>
      </c>
      <c r="C68" s="63" t="s">
        <v>109</v>
      </c>
      <c r="D68" s="67" t="s">
        <v>30</v>
      </c>
      <c r="E68" s="65">
        <v>4.09</v>
      </c>
      <c r="F68" s="64">
        <v>12905</v>
      </c>
      <c r="G68" s="65">
        <f t="shared" si="3"/>
        <v>26.159999999999997</v>
      </c>
      <c r="H68" s="64">
        <f t="shared" si="4"/>
        <v>15.095</v>
      </c>
      <c r="I68" s="65">
        <f t="shared" si="5"/>
        <v>41.254999999999995</v>
      </c>
      <c r="J68" s="40"/>
      <c r="K68" s="40" t="s">
        <v>31</v>
      </c>
    </row>
    <row r="69" spans="1:11" ht="12.75">
      <c r="A69" s="46">
        <v>64</v>
      </c>
      <c r="B69" s="63">
        <v>88</v>
      </c>
      <c r="C69" s="63" t="s">
        <v>121</v>
      </c>
      <c r="D69" s="67" t="s">
        <v>30</v>
      </c>
      <c r="E69" s="65">
        <v>7.32</v>
      </c>
      <c r="F69" s="64">
        <v>15796.02</v>
      </c>
      <c r="G69" s="65">
        <f t="shared" si="3"/>
        <v>23.760000000000005</v>
      </c>
      <c r="H69" s="64">
        <f t="shared" si="4"/>
        <v>12.20398</v>
      </c>
      <c r="I69" s="65">
        <f t="shared" si="5"/>
        <v>35.96398000000001</v>
      </c>
      <c r="J69" s="40"/>
      <c r="K69" s="40" t="s">
        <v>44</v>
      </c>
    </row>
    <row r="70" spans="1:11" ht="12.75">
      <c r="A70" s="46">
        <v>65</v>
      </c>
      <c r="B70" s="46">
        <v>103</v>
      </c>
      <c r="C70" s="46" t="s">
        <v>137</v>
      </c>
      <c r="D70" s="45" t="s">
        <v>30</v>
      </c>
      <c r="E70" s="49">
        <v>6.89</v>
      </c>
      <c r="F70" s="50">
        <v>11833</v>
      </c>
      <c r="G70" s="65">
        <f t="shared" si="3"/>
        <v>16.019999999999996</v>
      </c>
      <c r="H70" s="64">
        <f t="shared" si="4"/>
        <v>16.167</v>
      </c>
      <c r="I70" s="65">
        <f>G70+H70</f>
        <v>32.187</v>
      </c>
      <c r="J70" s="48" t="s">
        <v>139</v>
      </c>
      <c r="K70" s="48" t="s">
        <v>44</v>
      </c>
    </row>
    <row r="71" spans="1:11" ht="12.75">
      <c r="A71" s="46">
        <v>66</v>
      </c>
      <c r="B71" s="52">
        <v>44</v>
      </c>
      <c r="C71" s="52" t="s">
        <v>146</v>
      </c>
      <c r="D71" s="53" t="s">
        <v>30</v>
      </c>
      <c r="E71" s="54" t="s">
        <v>147</v>
      </c>
      <c r="F71" s="55"/>
      <c r="G71" s="65"/>
      <c r="H71" s="64"/>
      <c r="I71" s="65"/>
      <c r="J71" s="56"/>
      <c r="K71" s="56"/>
    </row>
    <row r="72" spans="1:11" ht="12.75">
      <c r="A72" s="46">
        <v>67</v>
      </c>
      <c r="B72" s="52">
        <v>94</v>
      </c>
      <c r="C72" s="52" t="s">
        <v>148</v>
      </c>
      <c r="D72" s="53" t="s">
        <v>41</v>
      </c>
      <c r="E72" s="54" t="s">
        <v>147</v>
      </c>
      <c r="F72" s="55"/>
      <c r="G72" s="65"/>
      <c r="H72" s="64"/>
      <c r="I72" s="65"/>
      <c r="J72" s="56"/>
      <c r="K72" s="56"/>
    </row>
    <row r="73" spans="1:11" ht="12.75">
      <c r="A73" s="58"/>
      <c r="B73" s="59"/>
      <c r="C73" s="59"/>
      <c r="D73" s="60"/>
      <c r="E73" s="61"/>
      <c r="K73" s="62"/>
    </row>
    <row r="74" spans="1:11" ht="12.75">
      <c r="A74" s="46"/>
      <c r="B74" s="46"/>
      <c r="C74" s="46"/>
      <c r="D74" s="45"/>
      <c r="E74" s="49"/>
      <c r="H74" t="s">
        <v>11</v>
      </c>
      <c r="J74"/>
      <c r="K74" s="48"/>
    </row>
    <row r="75" spans="1:11" ht="12.75">
      <c r="A75" s="46"/>
      <c r="B75" s="46"/>
      <c r="C75" s="46"/>
      <c r="D75" s="45"/>
      <c r="E75" s="49"/>
      <c r="F75" s="153" t="s">
        <v>149</v>
      </c>
      <c r="G75" s="3"/>
      <c r="H75" s="3"/>
      <c r="I75" s="3"/>
      <c r="J75" s="154"/>
      <c r="K75" s="48"/>
    </row>
    <row r="76" spans="1:11" ht="12.75">
      <c r="A76" s="46"/>
      <c r="B76" s="52"/>
      <c r="C76" s="52"/>
      <c r="D76" s="53"/>
      <c r="E76" s="54"/>
      <c r="F76" s="153" t="s">
        <v>150</v>
      </c>
      <c r="G76" s="3"/>
      <c r="H76" s="3"/>
      <c r="I76" s="3"/>
      <c r="J76" s="154"/>
      <c r="K76" s="56"/>
    </row>
    <row r="77" spans="1:11" s="73" customFormat="1" ht="12.75">
      <c r="A77" s="63"/>
      <c r="B77" s="63"/>
      <c r="C77" s="63"/>
      <c r="D77" s="67"/>
      <c r="E77" s="65"/>
      <c r="F77" s="127" t="s">
        <v>151</v>
      </c>
      <c r="G77" s="127"/>
      <c r="H77" s="127"/>
      <c r="I77" s="127"/>
      <c r="J77" s="127"/>
      <c r="K77" s="40"/>
    </row>
    <row r="78" spans="1:11" ht="12.75">
      <c r="A78" s="46"/>
      <c r="B78" s="52"/>
      <c r="C78" s="52"/>
      <c r="D78" s="53"/>
      <c r="E78" s="54"/>
      <c r="K78" s="56"/>
    </row>
    <row r="79" spans="1:11" ht="12.75">
      <c r="A79" s="46"/>
      <c r="B79" s="46"/>
      <c r="C79" s="46"/>
      <c r="D79" s="45"/>
      <c r="E79" s="49"/>
      <c r="K79" s="48"/>
    </row>
    <row r="80" spans="1:11" ht="12.75">
      <c r="A80" s="46"/>
      <c r="B80" s="52"/>
      <c r="C80" s="52"/>
      <c r="D80" s="53"/>
      <c r="E80" s="54"/>
      <c r="F80" s="55"/>
      <c r="G80" s="65"/>
      <c r="H80" s="64"/>
      <c r="I80" s="65"/>
      <c r="J80" s="56"/>
      <c r="K80" s="56"/>
    </row>
    <row r="81" spans="1:11" ht="12.75">
      <c r="A81" s="46"/>
      <c r="B81" s="3"/>
      <c r="C81" s="3"/>
      <c r="D81" s="6"/>
      <c r="E81" s="43"/>
      <c r="F81" s="7"/>
      <c r="G81" s="65"/>
      <c r="H81" s="64"/>
      <c r="I81" s="65"/>
      <c r="J81" s="56"/>
      <c r="K81" s="56"/>
    </row>
    <row r="82" spans="1:11" ht="12.75">
      <c r="A82" s="46"/>
      <c r="B82" s="5"/>
      <c r="C82" s="5"/>
      <c r="D82" s="6"/>
      <c r="E82" s="7"/>
      <c r="F82" s="7"/>
      <c r="G82" s="65"/>
      <c r="H82" s="64"/>
      <c r="I82" s="65"/>
      <c r="J82" s="66"/>
      <c r="K82" s="41"/>
    </row>
    <row r="83" s="2" customFormat="1" ht="12.75">
      <c r="L83" s="3"/>
    </row>
  </sheetData>
  <sheetProtection selectLockedCells="1" selectUnlockedCells="1"/>
  <mergeCells count="14">
    <mergeCell ref="F77:J77"/>
    <mergeCell ref="K2:K5"/>
    <mergeCell ref="G4:G5"/>
    <mergeCell ref="H4:H5"/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</mergeCells>
  <printOptions/>
  <pageMargins left="0.7479166666666667" right="0.7479166666666667" top="0.5368055555555555" bottom="0.5083333333333333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="130" zoomScaleNormal="130" zoomScalePageLayoutView="0" workbookViewId="0" topLeftCell="A1">
      <selection activeCell="M15" sqref="M1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87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28" t="s">
        <v>140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 customHeight="1">
      <c r="A2" s="9"/>
      <c r="B2" s="10"/>
      <c r="C2" s="11"/>
      <c r="D2" s="12" t="s">
        <v>12</v>
      </c>
      <c r="E2" s="82" t="s">
        <v>13</v>
      </c>
      <c r="F2" s="88" t="s">
        <v>14</v>
      </c>
      <c r="G2" s="14" t="s">
        <v>15</v>
      </c>
      <c r="H2" s="15" t="s">
        <v>16</v>
      </c>
      <c r="I2" s="16" t="s">
        <v>17</v>
      </c>
      <c r="J2" s="13" t="s">
        <v>18</v>
      </c>
      <c r="K2" s="17"/>
    </row>
    <row r="3" spans="1:11" ht="17.25" customHeight="1">
      <c r="A3" s="18"/>
      <c r="B3" s="19"/>
      <c r="C3" s="20"/>
      <c r="D3" s="21" t="s">
        <v>19</v>
      </c>
      <c r="E3" s="83" t="s">
        <v>54</v>
      </c>
      <c r="F3" s="83" t="s">
        <v>20</v>
      </c>
      <c r="G3" s="23" t="s">
        <v>8</v>
      </c>
      <c r="H3" s="22" t="s">
        <v>9</v>
      </c>
      <c r="I3" s="22" t="s">
        <v>21</v>
      </c>
      <c r="J3" s="22" t="s">
        <v>22</v>
      </c>
      <c r="K3" s="24" t="s">
        <v>7</v>
      </c>
    </row>
    <row r="4" spans="1:11" ht="18.75" customHeight="1">
      <c r="A4" s="25" t="s">
        <v>0</v>
      </c>
      <c r="B4" s="26" t="s">
        <v>1</v>
      </c>
      <c r="C4" s="23" t="s">
        <v>2</v>
      </c>
      <c r="D4" s="21"/>
      <c r="E4" s="83" t="s">
        <v>23</v>
      </c>
      <c r="F4" s="83" t="s">
        <v>24</v>
      </c>
      <c r="G4" s="23"/>
      <c r="H4" s="22"/>
      <c r="I4" s="22" t="s">
        <v>16</v>
      </c>
      <c r="J4" s="22" t="s">
        <v>25</v>
      </c>
      <c r="K4" s="24"/>
    </row>
    <row r="5" spans="1:14" ht="18" customHeight="1">
      <c r="A5" s="27"/>
      <c r="B5" s="28"/>
      <c r="C5" s="29"/>
      <c r="D5" s="30" t="s">
        <v>26</v>
      </c>
      <c r="E5" s="84" t="s">
        <v>27</v>
      </c>
      <c r="F5" s="84" t="s">
        <v>52</v>
      </c>
      <c r="G5" s="32"/>
      <c r="H5" s="29"/>
      <c r="I5" s="33"/>
      <c r="J5" s="31"/>
      <c r="K5" s="34"/>
      <c r="N5" s="35"/>
    </row>
    <row r="6" spans="1:14" s="73" customFormat="1" ht="12.75">
      <c r="A6" s="74">
        <v>1</v>
      </c>
      <c r="B6" s="129">
        <v>41</v>
      </c>
      <c r="C6" s="129" t="s">
        <v>80</v>
      </c>
      <c r="D6" s="130" t="s">
        <v>28</v>
      </c>
      <c r="E6" s="131">
        <v>5</v>
      </c>
      <c r="F6" s="132">
        <v>885.93</v>
      </c>
      <c r="G6" s="133">
        <f>(E6-2)*24</f>
        <v>72</v>
      </c>
      <c r="H6" s="134">
        <f>(28-(IF(F6&gt;28000,28000,F6)/1000))</f>
        <v>27.11407</v>
      </c>
      <c r="I6" s="135">
        <f>G6+H6</f>
        <v>99.11407</v>
      </c>
      <c r="J6" s="129"/>
      <c r="K6" s="136" t="s">
        <v>44</v>
      </c>
      <c r="N6" s="36"/>
    </row>
    <row r="7" spans="1:14" s="73" customFormat="1" ht="12.75">
      <c r="A7" s="74">
        <v>2</v>
      </c>
      <c r="B7" s="129">
        <v>27</v>
      </c>
      <c r="C7" s="129" t="s">
        <v>62</v>
      </c>
      <c r="D7" s="130" t="s">
        <v>28</v>
      </c>
      <c r="E7" s="131">
        <v>5</v>
      </c>
      <c r="F7" s="132">
        <v>885.93</v>
      </c>
      <c r="G7" s="133">
        <f>(E7-2)*24</f>
        <v>72</v>
      </c>
      <c r="H7" s="134">
        <f>(28-(IF(F7&gt;28000,28000,F7)/1000))</f>
        <v>27.11407</v>
      </c>
      <c r="I7" s="135">
        <f>G7+H7</f>
        <v>99.11407</v>
      </c>
      <c r="J7" s="129"/>
      <c r="K7" s="136" t="s">
        <v>31</v>
      </c>
      <c r="N7" s="36"/>
    </row>
    <row r="8" spans="1:14" s="73" customFormat="1" ht="12.75">
      <c r="A8" s="74">
        <v>3</v>
      </c>
      <c r="B8" s="129">
        <v>52</v>
      </c>
      <c r="C8" s="129" t="s">
        <v>87</v>
      </c>
      <c r="D8" s="130" t="s">
        <v>28</v>
      </c>
      <c r="E8" s="131">
        <v>4.92</v>
      </c>
      <c r="F8" s="132">
        <v>0</v>
      </c>
      <c r="G8" s="133">
        <f>(E8-2)*24</f>
        <v>70.08</v>
      </c>
      <c r="H8" s="134">
        <f>(28-(IF(F8&gt;28000,28000,F8)/1000))</f>
        <v>28</v>
      </c>
      <c r="I8" s="135">
        <f>G8+H8</f>
        <v>98.08</v>
      </c>
      <c r="J8" s="137"/>
      <c r="K8" s="136" t="s">
        <v>31</v>
      </c>
      <c r="N8" s="36"/>
    </row>
    <row r="9" spans="1:16" s="77" customFormat="1" ht="13.5" thickBot="1">
      <c r="A9" s="74">
        <v>4</v>
      </c>
      <c r="B9" s="133">
        <v>17</v>
      </c>
      <c r="C9" s="133" t="s">
        <v>53</v>
      </c>
      <c r="D9" s="138" t="s">
        <v>28</v>
      </c>
      <c r="E9" s="131">
        <v>4.92</v>
      </c>
      <c r="F9" s="131">
        <v>902.59</v>
      </c>
      <c r="G9" s="133">
        <f>(E9-2)*24</f>
        <v>70.08</v>
      </c>
      <c r="H9" s="134">
        <f>(28-(IF(F9&gt;28000,28000,F9)/1000))</f>
        <v>27.09741</v>
      </c>
      <c r="I9" s="135">
        <f>G9+H9</f>
        <v>97.17741</v>
      </c>
      <c r="J9" s="139"/>
      <c r="K9" s="136" t="s">
        <v>31</v>
      </c>
      <c r="L9" s="76"/>
      <c r="M9" s="76"/>
      <c r="N9" s="36"/>
      <c r="O9" s="76"/>
      <c r="P9" s="76"/>
    </row>
    <row r="10" spans="1:14" s="73" customFormat="1" ht="13.5" thickBot="1">
      <c r="A10" s="74">
        <v>5</v>
      </c>
      <c r="B10" s="145">
        <v>63</v>
      </c>
      <c r="C10" s="145" t="s">
        <v>97</v>
      </c>
      <c r="D10" s="146" t="s">
        <v>28</v>
      </c>
      <c r="E10" s="147">
        <v>4.76</v>
      </c>
      <c r="F10" s="148">
        <v>1151.66</v>
      </c>
      <c r="G10" s="149">
        <f>(E10-2)*24</f>
        <v>66.24</v>
      </c>
      <c r="H10" s="150">
        <f>(28-(IF(F10&gt;28000,28000,F10)/1000))</f>
        <v>26.84834</v>
      </c>
      <c r="I10" s="151">
        <f>G10+H10</f>
        <v>93.08833999999999</v>
      </c>
      <c r="J10" s="145"/>
      <c r="K10" s="152" t="s">
        <v>31</v>
      </c>
      <c r="N10" s="36"/>
    </row>
    <row r="11" spans="1:14" s="73" customFormat="1" ht="12.75">
      <c r="A11" s="74">
        <v>6</v>
      </c>
      <c r="B11" s="140">
        <v>64</v>
      </c>
      <c r="C11" s="140" t="s">
        <v>99</v>
      </c>
      <c r="D11" s="141" t="s">
        <v>28</v>
      </c>
      <c r="E11" s="142">
        <v>4.81</v>
      </c>
      <c r="F11" s="143">
        <v>4176</v>
      </c>
      <c r="G11" s="109">
        <f>(E11-2)*24</f>
        <v>67.44</v>
      </c>
      <c r="H11" s="114">
        <f>(28-(IF(F11&gt;28000,28000,F11)/1000))</f>
        <v>23.823999999999998</v>
      </c>
      <c r="I11" s="113">
        <f>G11+H11</f>
        <v>91.264</v>
      </c>
      <c r="J11" s="140"/>
      <c r="K11" s="144" t="s">
        <v>31</v>
      </c>
      <c r="N11" s="36"/>
    </row>
    <row r="12" spans="1:14" s="73" customFormat="1" ht="12.75">
      <c r="A12" s="74">
        <v>7</v>
      </c>
      <c r="B12" s="63">
        <v>5</v>
      </c>
      <c r="C12" s="63" t="s">
        <v>35</v>
      </c>
      <c r="D12" s="67" t="s">
        <v>28</v>
      </c>
      <c r="E12" s="85">
        <v>4.89</v>
      </c>
      <c r="F12" s="85">
        <v>6769.65</v>
      </c>
      <c r="G12" s="63">
        <f>(E12-2)*24</f>
        <v>69.35999999999999</v>
      </c>
      <c r="H12" s="64">
        <f>(28-(IF(F12&gt;28000,28000,F12)/1000))</f>
        <v>21.23035</v>
      </c>
      <c r="I12" s="65">
        <f>G12+H12</f>
        <v>90.59034999999999</v>
      </c>
      <c r="J12" s="75"/>
      <c r="K12" s="40" t="s">
        <v>31</v>
      </c>
      <c r="N12" s="36"/>
    </row>
    <row r="13" spans="1:14" s="73" customFormat="1" ht="12.75">
      <c r="A13" s="74">
        <v>8</v>
      </c>
      <c r="B13" s="63">
        <v>14</v>
      </c>
      <c r="C13" s="63" t="s">
        <v>49</v>
      </c>
      <c r="D13" s="67" t="s">
        <v>28</v>
      </c>
      <c r="E13" s="85">
        <v>4.84</v>
      </c>
      <c r="F13" s="85">
        <v>6760.31</v>
      </c>
      <c r="G13" s="63">
        <f>(E13-2)*24</f>
        <v>68.16</v>
      </c>
      <c r="H13" s="64">
        <f>(28-(IF(F13&gt;28000,28000,F13)/1000))</f>
        <v>21.23969</v>
      </c>
      <c r="I13" s="65">
        <f>G13+H13</f>
        <v>89.39968999999999</v>
      </c>
      <c r="J13" s="75"/>
      <c r="K13" s="40" t="s">
        <v>31</v>
      </c>
      <c r="N13" s="36"/>
    </row>
    <row r="14" spans="1:14" s="73" customFormat="1" ht="11.25" customHeight="1">
      <c r="A14" s="74">
        <v>9</v>
      </c>
      <c r="B14" s="63">
        <v>39</v>
      </c>
      <c r="C14" s="63" t="s">
        <v>78</v>
      </c>
      <c r="D14" s="67" t="s">
        <v>28</v>
      </c>
      <c r="E14" s="85">
        <v>5</v>
      </c>
      <c r="F14" s="65">
        <v>11014.98</v>
      </c>
      <c r="G14" s="63">
        <f>(E14-2)*24</f>
        <v>72</v>
      </c>
      <c r="H14" s="64">
        <f>(28-(IF(F14&gt;28000,28000,F14)/1000))</f>
        <v>16.98502</v>
      </c>
      <c r="I14" s="65">
        <f>G14+H14</f>
        <v>88.98501999999999</v>
      </c>
      <c r="J14" s="80"/>
      <c r="K14" s="40" t="s">
        <v>31</v>
      </c>
      <c r="N14" s="36"/>
    </row>
    <row r="15" spans="1:14" s="73" customFormat="1" ht="12.75">
      <c r="A15" s="74">
        <v>10</v>
      </c>
      <c r="B15" s="63">
        <v>16</v>
      </c>
      <c r="C15" s="63" t="s">
        <v>51</v>
      </c>
      <c r="D15" s="67" t="s">
        <v>28</v>
      </c>
      <c r="E15" s="85">
        <v>4.89</v>
      </c>
      <c r="F15" s="85">
        <v>8397.93</v>
      </c>
      <c r="G15" s="63">
        <f>(E15-2)*24</f>
        <v>69.35999999999999</v>
      </c>
      <c r="H15" s="64">
        <f>(28-(IF(F15&gt;28000,28000,F15)/1000))</f>
        <v>19.602069999999998</v>
      </c>
      <c r="I15" s="65">
        <f>G15+H15</f>
        <v>88.96206999999998</v>
      </c>
      <c r="J15" s="75"/>
      <c r="K15" s="40" t="s">
        <v>31</v>
      </c>
      <c r="N15" s="36"/>
    </row>
    <row r="16" spans="1:14" s="73" customFormat="1" ht="12.75">
      <c r="A16" s="74">
        <v>11</v>
      </c>
      <c r="B16" s="63">
        <v>28</v>
      </c>
      <c r="C16" s="79" t="s">
        <v>63</v>
      </c>
      <c r="D16" s="67" t="s">
        <v>28</v>
      </c>
      <c r="E16" s="85">
        <v>4.75</v>
      </c>
      <c r="F16" s="65">
        <v>5157.63</v>
      </c>
      <c r="G16" s="63">
        <f>(E16-2)*24</f>
        <v>66</v>
      </c>
      <c r="H16" s="64">
        <f>(28-(IF(F16&gt;28000,28000,F16)/1000))</f>
        <v>22.84237</v>
      </c>
      <c r="I16" s="65">
        <f>G16+H16</f>
        <v>88.84237</v>
      </c>
      <c r="J16" s="89"/>
      <c r="K16" s="40" t="s">
        <v>31</v>
      </c>
      <c r="N16" s="36"/>
    </row>
    <row r="17" spans="1:14" s="73" customFormat="1" ht="12.75">
      <c r="A17" s="74">
        <v>12</v>
      </c>
      <c r="B17" s="37">
        <v>42</v>
      </c>
      <c r="C17" s="37" t="s">
        <v>81</v>
      </c>
      <c r="D17" s="67" t="s">
        <v>28</v>
      </c>
      <c r="E17" s="85">
        <v>4.81</v>
      </c>
      <c r="F17" s="38">
        <v>7603.53</v>
      </c>
      <c r="G17" s="63">
        <f>(E17-2)*24</f>
        <v>67.44</v>
      </c>
      <c r="H17" s="64">
        <f>(28-(IF(F17&gt;28000,28000,F17)/1000))</f>
        <v>20.39647</v>
      </c>
      <c r="I17" s="65">
        <f>G17+H17</f>
        <v>87.83646999999999</v>
      </c>
      <c r="J17" s="37"/>
      <c r="K17" s="40" t="s">
        <v>31</v>
      </c>
      <c r="N17" s="36"/>
    </row>
    <row r="18" spans="1:14" s="73" customFormat="1" ht="12.75">
      <c r="A18" s="74">
        <v>13</v>
      </c>
      <c r="B18" s="63">
        <v>55</v>
      </c>
      <c r="C18" s="63" t="s">
        <v>90</v>
      </c>
      <c r="D18" s="67" t="s">
        <v>28</v>
      </c>
      <c r="E18" s="85">
        <v>5</v>
      </c>
      <c r="F18" s="65">
        <v>12184.32</v>
      </c>
      <c r="G18" s="63">
        <f>(E18-2)*24</f>
        <v>72</v>
      </c>
      <c r="H18" s="64">
        <f>(28-(IF(F18&gt;28000,28000,F18)/1000))</f>
        <v>15.81568</v>
      </c>
      <c r="I18" s="65">
        <f>G18+H18</f>
        <v>87.81568</v>
      </c>
      <c r="J18" s="75"/>
      <c r="K18" s="40" t="s">
        <v>31</v>
      </c>
      <c r="N18" s="36"/>
    </row>
    <row r="19" spans="1:14" s="73" customFormat="1" ht="12.75">
      <c r="A19" s="74">
        <v>14</v>
      </c>
      <c r="B19" s="63">
        <v>101</v>
      </c>
      <c r="C19" s="63" t="s">
        <v>134</v>
      </c>
      <c r="D19" s="6" t="s">
        <v>28</v>
      </c>
      <c r="E19" s="65">
        <v>4.94</v>
      </c>
      <c r="F19" s="65">
        <v>11610.75</v>
      </c>
      <c r="G19" s="63">
        <f>(E19-2)*24</f>
        <v>70.56</v>
      </c>
      <c r="H19" s="64">
        <f>(28-(IF(F19&gt;28000,28000,F19)/1000))</f>
        <v>16.38925</v>
      </c>
      <c r="I19" s="65">
        <f>G19+H19</f>
        <v>86.94925</v>
      </c>
      <c r="J19" s="5"/>
      <c r="K19" s="41" t="s">
        <v>31</v>
      </c>
      <c r="N19" s="36"/>
    </row>
    <row r="20" spans="1:14" s="73" customFormat="1" ht="12.75">
      <c r="A20" s="74">
        <v>15</v>
      </c>
      <c r="B20" s="52">
        <v>95</v>
      </c>
      <c r="C20" s="52" t="s">
        <v>130</v>
      </c>
      <c r="D20" s="53" t="s">
        <v>28</v>
      </c>
      <c r="E20" s="54">
        <v>4.9</v>
      </c>
      <c r="F20" s="54">
        <v>10894.75</v>
      </c>
      <c r="G20" s="63">
        <f>(E20-2)*24</f>
        <v>69.60000000000001</v>
      </c>
      <c r="H20" s="64">
        <f>(28-(IF(F20&gt;28000,28000,F20)/1000))</f>
        <v>17.105249999999998</v>
      </c>
      <c r="I20" s="65">
        <f>G20+H20</f>
        <v>86.70525</v>
      </c>
      <c r="J20" s="5"/>
      <c r="K20" s="40" t="s">
        <v>31</v>
      </c>
      <c r="N20" s="36"/>
    </row>
    <row r="21" spans="1:14" s="73" customFormat="1" ht="12.75">
      <c r="A21" s="74">
        <v>16</v>
      </c>
      <c r="B21" s="63">
        <v>8</v>
      </c>
      <c r="C21" s="63" t="s">
        <v>37</v>
      </c>
      <c r="D21" s="67" t="s">
        <v>28</v>
      </c>
      <c r="E21" s="85">
        <v>4.78</v>
      </c>
      <c r="F21" s="85">
        <v>8285.97</v>
      </c>
      <c r="G21" s="63">
        <f>(E21-2)*24</f>
        <v>66.72</v>
      </c>
      <c r="H21" s="64">
        <f>(28-(IF(F21&gt;28000,28000,F21)/1000))</f>
        <v>19.71403</v>
      </c>
      <c r="I21" s="65">
        <f>G21+H21</f>
        <v>86.43403</v>
      </c>
      <c r="J21" s="75"/>
      <c r="K21" s="40" t="s">
        <v>31</v>
      </c>
      <c r="N21" s="36"/>
    </row>
    <row r="22" spans="1:14" s="73" customFormat="1" ht="12.75">
      <c r="A22" s="74">
        <v>17</v>
      </c>
      <c r="B22" s="63">
        <v>15</v>
      </c>
      <c r="C22" s="63" t="s">
        <v>50</v>
      </c>
      <c r="D22" s="67" t="s">
        <v>28</v>
      </c>
      <c r="E22" s="85">
        <v>4.82</v>
      </c>
      <c r="F22" s="85">
        <v>10842.08</v>
      </c>
      <c r="G22" s="63">
        <f>(E22-2)*24</f>
        <v>67.68</v>
      </c>
      <c r="H22" s="64">
        <f>(28-(IF(F22&gt;28000,28000,F22)/1000))</f>
        <v>17.15792</v>
      </c>
      <c r="I22" s="65">
        <f>G22+H22</f>
        <v>84.83792000000001</v>
      </c>
      <c r="J22" s="75"/>
      <c r="K22" s="40" t="s">
        <v>31</v>
      </c>
      <c r="N22" s="36"/>
    </row>
    <row r="23" spans="1:14" s="73" customFormat="1" ht="12.75">
      <c r="A23" s="74">
        <v>18</v>
      </c>
      <c r="B23" s="63">
        <v>80</v>
      </c>
      <c r="C23" s="63" t="s">
        <v>124</v>
      </c>
      <c r="D23" s="6" t="s">
        <v>28</v>
      </c>
      <c r="E23" s="65">
        <v>4.67</v>
      </c>
      <c r="F23" s="65">
        <v>8502.2</v>
      </c>
      <c r="G23" s="63">
        <f>(E23-2)*24</f>
        <v>64.08</v>
      </c>
      <c r="H23" s="64">
        <f>(28-(IF(F23&gt;28000,28000,F23)/1000))</f>
        <v>19.497799999999998</v>
      </c>
      <c r="I23" s="65">
        <f>G23+H23</f>
        <v>83.5778</v>
      </c>
      <c r="J23" s="5"/>
      <c r="K23" s="41" t="s">
        <v>31</v>
      </c>
      <c r="N23" s="36"/>
    </row>
    <row r="24" spans="1:14" s="73" customFormat="1" ht="12.75">
      <c r="A24" s="74">
        <v>19</v>
      </c>
      <c r="B24" s="37">
        <v>19</v>
      </c>
      <c r="C24" s="37" t="s">
        <v>56</v>
      </c>
      <c r="D24" s="67" t="s">
        <v>28</v>
      </c>
      <c r="E24" s="85">
        <v>4.66</v>
      </c>
      <c r="F24" s="85">
        <v>8262.67</v>
      </c>
      <c r="G24" s="63">
        <f>(E24-2)*24</f>
        <v>63.84</v>
      </c>
      <c r="H24" s="64">
        <f>(28-(IF(F24&gt;28000,28000,F24)/1000))</f>
        <v>19.73733</v>
      </c>
      <c r="I24" s="65">
        <f>G24+H24</f>
        <v>83.57733</v>
      </c>
      <c r="J24" s="78"/>
      <c r="K24" s="40" t="s">
        <v>31</v>
      </c>
      <c r="N24" s="36"/>
    </row>
    <row r="25" spans="1:14" s="73" customFormat="1" ht="12.75">
      <c r="A25" s="74">
        <v>20</v>
      </c>
      <c r="B25" s="37">
        <v>53</v>
      </c>
      <c r="C25" s="37" t="s">
        <v>88</v>
      </c>
      <c r="D25" s="67" t="s">
        <v>28</v>
      </c>
      <c r="E25" s="85">
        <v>4.54</v>
      </c>
      <c r="F25" s="38">
        <v>5830.53</v>
      </c>
      <c r="G25" s="63">
        <f>(E25-2)*24</f>
        <v>60.96</v>
      </c>
      <c r="H25" s="64">
        <f>(28-(IF(F25&gt;28000,28000,F25)/1000))</f>
        <v>22.16947</v>
      </c>
      <c r="I25" s="65">
        <f>G25+H25</f>
        <v>83.12947</v>
      </c>
      <c r="J25" s="37"/>
      <c r="K25" s="40" t="s">
        <v>31</v>
      </c>
      <c r="N25" s="81"/>
    </row>
    <row r="26" spans="1:14" s="73" customFormat="1" ht="12.75">
      <c r="A26" s="74">
        <v>21</v>
      </c>
      <c r="B26" s="63">
        <v>33</v>
      </c>
      <c r="C26" s="63" t="s">
        <v>72</v>
      </c>
      <c r="D26" s="67" t="s">
        <v>28</v>
      </c>
      <c r="E26" s="85">
        <v>4.63</v>
      </c>
      <c r="F26" s="65">
        <v>8527.75</v>
      </c>
      <c r="G26" s="63">
        <f>(E26-2)*24</f>
        <v>63.12</v>
      </c>
      <c r="H26" s="64">
        <f>(28-(IF(F26&gt;28000,28000,F26)/1000))</f>
        <v>19.472250000000003</v>
      </c>
      <c r="I26" s="65">
        <f>G26+H26</f>
        <v>82.59225</v>
      </c>
      <c r="J26" s="75"/>
      <c r="K26" s="40" t="s">
        <v>44</v>
      </c>
      <c r="N26" s="36"/>
    </row>
    <row r="27" spans="1:14" s="73" customFormat="1" ht="12.75">
      <c r="A27" s="74">
        <v>22</v>
      </c>
      <c r="B27" s="4">
        <v>66</v>
      </c>
      <c r="C27" s="4" t="s">
        <v>100</v>
      </c>
      <c r="D27" s="6" t="s">
        <v>28</v>
      </c>
      <c r="E27" s="86">
        <v>4.31</v>
      </c>
      <c r="F27" s="39">
        <v>2443.62</v>
      </c>
      <c r="G27" s="63">
        <f>(E27-2)*24</f>
        <v>55.43999999999999</v>
      </c>
      <c r="H27" s="64">
        <f>(28-(IF(F27&gt;28000,28000,F27)/1000))</f>
        <v>25.55638</v>
      </c>
      <c r="I27" s="65">
        <f>G27+H27</f>
        <v>80.99637999999999</v>
      </c>
      <c r="J27" s="4"/>
      <c r="K27" s="41" t="s">
        <v>31</v>
      </c>
      <c r="N27" s="36"/>
    </row>
    <row r="28" spans="1:11" s="73" customFormat="1" ht="12.75">
      <c r="A28" s="74">
        <v>23</v>
      </c>
      <c r="B28" s="5">
        <v>96</v>
      </c>
      <c r="C28" s="5" t="s">
        <v>131</v>
      </c>
      <c r="D28" s="6" t="s">
        <v>28</v>
      </c>
      <c r="E28" s="7">
        <v>4.13</v>
      </c>
      <c r="F28" s="7">
        <v>0</v>
      </c>
      <c r="G28" s="63">
        <f>(E28-2)*24</f>
        <v>51.12</v>
      </c>
      <c r="H28" s="64">
        <f>(28-(IF(F28&gt;28000,28000,F28)/1000))</f>
        <v>28</v>
      </c>
      <c r="I28" s="65">
        <f>G28+H28</f>
        <v>79.12</v>
      </c>
      <c r="J28" s="5"/>
      <c r="K28" s="41" t="s">
        <v>31</v>
      </c>
    </row>
    <row r="29" spans="1:11" s="73" customFormat="1" ht="12.75">
      <c r="A29" s="74">
        <v>24</v>
      </c>
      <c r="B29" s="5">
        <v>99</v>
      </c>
      <c r="C29" s="5" t="s">
        <v>136</v>
      </c>
      <c r="D29" s="6" t="s">
        <v>28</v>
      </c>
      <c r="E29" s="7">
        <v>4.83</v>
      </c>
      <c r="F29" s="7">
        <v>17155.45</v>
      </c>
      <c r="G29" s="63">
        <f>(E29-2)*24</f>
        <v>67.92</v>
      </c>
      <c r="H29" s="64">
        <f>(28-(IF(F29&gt;28000,28000,F29)/1000))</f>
        <v>10.844549999999998</v>
      </c>
      <c r="I29" s="65">
        <f>G29+H29</f>
        <v>78.76455</v>
      </c>
      <c r="J29" s="5"/>
      <c r="K29" s="41" t="s">
        <v>31</v>
      </c>
    </row>
    <row r="30" spans="1:11" s="73" customFormat="1" ht="12.75">
      <c r="A30" s="74">
        <v>25</v>
      </c>
      <c r="B30" s="37">
        <v>32</v>
      </c>
      <c r="C30" s="37" t="s">
        <v>68</v>
      </c>
      <c r="D30" s="67" t="s">
        <v>28</v>
      </c>
      <c r="E30" s="85">
        <v>4.77</v>
      </c>
      <c r="F30" s="38">
        <v>16706.48</v>
      </c>
      <c r="G30" s="63">
        <f>(E30-2)*24</f>
        <v>66.47999999999999</v>
      </c>
      <c r="H30" s="64">
        <f>(28-(IF(F30&gt;28000,28000,F30)/1000))</f>
        <v>11.293520000000001</v>
      </c>
      <c r="I30" s="65">
        <f>G30+H30</f>
        <v>77.77351999999999</v>
      </c>
      <c r="J30" s="37"/>
      <c r="K30" s="40" t="s">
        <v>44</v>
      </c>
    </row>
    <row r="31" spans="1:11" ht="12.75">
      <c r="A31" s="42">
        <v>26</v>
      </c>
      <c r="B31" s="63">
        <v>4</v>
      </c>
      <c r="C31" s="63" t="s">
        <v>36</v>
      </c>
      <c r="D31" s="67" t="s">
        <v>28</v>
      </c>
      <c r="E31" s="85">
        <v>4.27</v>
      </c>
      <c r="F31" s="85">
        <v>4740.24</v>
      </c>
      <c r="G31" s="63">
        <f>(E31-2)*24</f>
        <v>54.47999999999999</v>
      </c>
      <c r="H31" s="64">
        <f>(28-(IF(F31&gt;28000,28000,F31)/1000))</f>
        <v>23.25976</v>
      </c>
      <c r="I31" s="65">
        <f>G31+H31</f>
        <v>77.73975999999999</v>
      </c>
      <c r="J31" s="37"/>
      <c r="K31" s="40" t="s">
        <v>31</v>
      </c>
    </row>
    <row r="32" spans="1:11" ht="12.75">
      <c r="A32" s="42">
        <v>27</v>
      </c>
      <c r="B32" s="63">
        <v>54</v>
      </c>
      <c r="C32" s="63" t="s">
        <v>98</v>
      </c>
      <c r="D32" s="67" t="s">
        <v>28</v>
      </c>
      <c r="E32" s="85">
        <v>4.56</v>
      </c>
      <c r="F32" s="65">
        <v>12070.58</v>
      </c>
      <c r="G32" s="63">
        <f>(E32-2)*24</f>
        <v>61.43999999999999</v>
      </c>
      <c r="H32" s="64">
        <f>(28-(IF(F32&gt;28000,28000,F32)/1000))</f>
        <v>15.92942</v>
      </c>
      <c r="I32" s="65">
        <f>G32+H32</f>
        <v>77.36941999999999</v>
      </c>
      <c r="J32" s="75"/>
      <c r="K32" s="40" t="s">
        <v>31</v>
      </c>
    </row>
    <row r="33" spans="1:11" ht="12.75">
      <c r="A33" s="74">
        <v>28</v>
      </c>
      <c r="B33" s="63">
        <v>43</v>
      </c>
      <c r="C33" s="63" t="s">
        <v>82</v>
      </c>
      <c r="D33" s="67" t="s">
        <v>28</v>
      </c>
      <c r="E33" s="85">
        <v>4.11</v>
      </c>
      <c r="F33" s="65">
        <v>6831.37</v>
      </c>
      <c r="G33" s="63">
        <f>(E33-2)*24</f>
        <v>50.64000000000001</v>
      </c>
      <c r="H33" s="64">
        <f>(28-(IF(F33&gt;28000,28000,F33)/1000))</f>
        <v>21.16863</v>
      </c>
      <c r="I33" s="65">
        <f>G33+H33</f>
        <v>71.80863000000001</v>
      </c>
      <c r="J33" s="37"/>
      <c r="K33" s="40" t="s">
        <v>31</v>
      </c>
    </row>
    <row r="34" spans="1:11" ht="12.75">
      <c r="A34" s="42">
        <v>29</v>
      </c>
      <c r="B34" s="63">
        <v>35</v>
      </c>
      <c r="C34" s="63" t="s">
        <v>73</v>
      </c>
      <c r="D34" s="67" t="s">
        <v>28</v>
      </c>
      <c r="E34" s="85">
        <v>4.6</v>
      </c>
      <c r="F34" s="65">
        <v>19250</v>
      </c>
      <c r="G34" s="63">
        <f>(E34-2)*24</f>
        <v>62.39999999999999</v>
      </c>
      <c r="H34" s="64">
        <f>(28-(IF(F34&gt;28000,28000,F34)/1000))</f>
        <v>8.75</v>
      </c>
      <c r="I34" s="65">
        <f>G34+H34</f>
        <v>71.14999999999999</v>
      </c>
      <c r="J34" s="75"/>
      <c r="K34" s="40" t="s">
        <v>31</v>
      </c>
    </row>
    <row r="35" spans="1:11" ht="12.75">
      <c r="A35" s="42">
        <v>30</v>
      </c>
      <c r="B35" s="52">
        <v>77</v>
      </c>
      <c r="C35" s="52" t="s">
        <v>123</v>
      </c>
      <c r="D35" s="53" t="s">
        <v>28</v>
      </c>
      <c r="E35" s="54">
        <v>4.95</v>
      </c>
      <c r="F35" s="54">
        <v>28000</v>
      </c>
      <c r="G35" s="63">
        <f>(E35-2)*24</f>
        <v>70.80000000000001</v>
      </c>
      <c r="H35" s="64">
        <f>(28-(IF(F35&gt;28000,28000,F35)/1000))</f>
        <v>0</v>
      </c>
      <c r="I35" s="65">
        <f>G35+H35</f>
        <v>70.80000000000001</v>
      </c>
      <c r="J35" s="5"/>
      <c r="K35" s="41" t="s">
        <v>44</v>
      </c>
    </row>
    <row r="36" spans="1:11" ht="12.75">
      <c r="A36" s="42">
        <v>31</v>
      </c>
      <c r="B36" s="46">
        <v>84</v>
      </c>
      <c r="C36" s="46" t="s">
        <v>125</v>
      </c>
      <c r="D36" s="45" t="s">
        <v>28</v>
      </c>
      <c r="E36" s="49">
        <v>4.62</v>
      </c>
      <c r="F36" s="49">
        <v>23072.55</v>
      </c>
      <c r="G36" s="63">
        <f>(E36-2)*24</f>
        <v>62.88</v>
      </c>
      <c r="H36" s="64">
        <f>(28-(IF(F36&gt;28000,28000,F36)/1000))</f>
        <v>4.92745</v>
      </c>
      <c r="I36" s="65">
        <f>G36+H36</f>
        <v>67.80745</v>
      </c>
      <c r="J36" s="5"/>
      <c r="K36" s="41" t="s">
        <v>31</v>
      </c>
    </row>
    <row r="37" spans="1:11" ht="12.75">
      <c r="A37" s="42">
        <v>32</v>
      </c>
      <c r="B37" s="37">
        <v>68</v>
      </c>
      <c r="C37" s="37" t="s">
        <v>103</v>
      </c>
      <c r="D37" s="6" t="s">
        <v>28</v>
      </c>
      <c r="E37" s="85">
        <v>3.67</v>
      </c>
      <c r="F37" s="38">
        <v>1072.74</v>
      </c>
      <c r="G37" s="63">
        <f>(E37-2)*24</f>
        <v>40.08</v>
      </c>
      <c r="H37" s="64">
        <f>(28-(IF(F37&gt;28000,28000,F37)/1000))</f>
        <v>26.92726</v>
      </c>
      <c r="I37" s="65">
        <f>G37+H37</f>
        <v>67.00726</v>
      </c>
      <c r="J37" s="4"/>
      <c r="K37" s="40" t="s">
        <v>31</v>
      </c>
    </row>
    <row r="38" spans="1:11" ht="12.75">
      <c r="A38" s="42">
        <v>33</v>
      </c>
      <c r="B38" s="37">
        <v>18</v>
      </c>
      <c r="C38" s="37" t="s">
        <v>55</v>
      </c>
      <c r="D38" s="67" t="s">
        <v>28</v>
      </c>
      <c r="E38" s="85">
        <v>3.92</v>
      </c>
      <c r="F38" s="85">
        <v>10665.03</v>
      </c>
      <c r="G38" s="63">
        <f>(E38-2)*24</f>
        <v>46.08</v>
      </c>
      <c r="H38" s="64">
        <f>(28-(IF(F38&gt;28000,28000,F38)/1000))</f>
        <v>17.33497</v>
      </c>
      <c r="I38" s="65">
        <f>G38+H38</f>
        <v>63.41497</v>
      </c>
      <c r="J38" s="37"/>
      <c r="K38" s="40" t="s">
        <v>31</v>
      </c>
    </row>
    <row r="39" spans="1:11" ht="12.75">
      <c r="A39" s="42">
        <v>34</v>
      </c>
      <c r="B39" s="63">
        <v>105</v>
      </c>
      <c r="C39" s="63" t="s">
        <v>145</v>
      </c>
      <c r="D39" s="67" t="s">
        <v>28</v>
      </c>
      <c r="E39" s="85">
        <v>3.67</v>
      </c>
      <c r="F39" s="5">
        <v>7250</v>
      </c>
      <c r="G39" s="63">
        <f>(E39-2)*24</f>
        <v>40.08</v>
      </c>
      <c r="H39" s="64">
        <f>(28-(IF(F39&gt;28000,28000,F39)/1000))</f>
        <v>20.75</v>
      </c>
      <c r="I39" s="65">
        <f>G39+H39</f>
        <v>60.83</v>
      </c>
      <c r="J39" s="5"/>
      <c r="K39" s="40" t="s">
        <v>44</v>
      </c>
    </row>
    <row r="40" spans="1:11" ht="12.75">
      <c r="A40" s="42">
        <v>35</v>
      </c>
      <c r="B40" s="5">
        <v>89</v>
      </c>
      <c r="C40" s="5" t="s">
        <v>126</v>
      </c>
      <c r="D40" s="6" t="s">
        <v>28</v>
      </c>
      <c r="E40" s="7">
        <v>3.4</v>
      </c>
      <c r="F40" s="8">
        <v>12455.65</v>
      </c>
      <c r="G40" s="63">
        <f>(E40-2)*24</f>
        <v>33.599999999999994</v>
      </c>
      <c r="H40" s="64">
        <f>(28-(IF(F40&gt;28000,28000,F40)/1000))</f>
        <v>15.54435</v>
      </c>
      <c r="I40" s="65">
        <f>G40+H40</f>
        <v>49.144349999999996</v>
      </c>
      <c r="J40" s="5"/>
      <c r="K40" s="41" t="s">
        <v>31</v>
      </c>
    </row>
    <row r="41" spans="1:11" ht="12.75">
      <c r="A41" s="90">
        <v>36</v>
      </c>
      <c r="B41" s="91">
        <v>24</v>
      </c>
      <c r="C41" s="91" t="s">
        <v>61</v>
      </c>
      <c r="D41" s="94" t="s">
        <v>28</v>
      </c>
      <c r="E41" s="95">
        <v>3.08</v>
      </c>
      <c r="F41" s="97">
        <v>7518.46</v>
      </c>
      <c r="G41" s="63">
        <f>(E41-2)*24</f>
        <v>25.92</v>
      </c>
      <c r="H41" s="64">
        <f>(28-(IF(F41&gt;28000,28000,F41)/1000))</f>
        <v>20.48154</v>
      </c>
      <c r="I41" s="65">
        <f>G41+H41</f>
        <v>46.40154</v>
      </c>
      <c r="J41" s="98"/>
      <c r="K41" s="96" t="s">
        <v>31</v>
      </c>
    </row>
    <row r="42" ht="12.75">
      <c r="D42"/>
    </row>
    <row r="43" ht="12.75">
      <c r="D43"/>
    </row>
    <row r="44" ht="12.75">
      <c r="D44"/>
    </row>
    <row r="45" ht="12.75">
      <c r="D45"/>
    </row>
    <row r="54" ht="12.75">
      <c r="H54" t="s">
        <v>11</v>
      </c>
    </row>
    <row r="55" spans="6:10" ht="12.75">
      <c r="F55" s="127" t="s">
        <v>152</v>
      </c>
      <c r="G55" s="127"/>
      <c r="H55" s="127"/>
      <c r="I55" s="127"/>
      <c r="J55" s="127"/>
    </row>
    <row r="56" spans="6:10" ht="12.75">
      <c r="F56" s="3" t="s">
        <v>153</v>
      </c>
      <c r="G56" s="3"/>
      <c r="H56" s="3"/>
      <c r="I56" s="3"/>
      <c r="J56" s="3"/>
    </row>
    <row r="57" spans="6:10" ht="12.75">
      <c r="F57" s="3" t="s">
        <v>32</v>
      </c>
      <c r="G57" s="3"/>
      <c r="H57" s="3"/>
      <c r="I57" s="3"/>
      <c r="J57" s="3"/>
    </row>
  </sheetData>
  <sheetProtection selectLockedCells="1" selectUnlockedCells="1"/>
  <mergeCells count="2">
    <mergeCell ref="A1:K1"/>
    <mergeCell ref="F55:J55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TRC</cp:lastModifiedBy>
  <cp:lastPrinted>2016-12-16T08:54:33Z</cp:lastPrinted>
  <dcterms:created xsi:type="dcterms:W3CDTF">2015-11-25T12:23:45Z</dcterms:created>
  <dcterms:modified xsi:type="dcterms:W3CDTF">2016-12-16T08:57:31Z</dcterms:modified>
  <cp:category/>
  <cp:version/>
  <cp:contentType/>
  <cp:contentStatus/>
</cp:coreProperties>
</file>